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0112" windowHeight="7236"/>
  </bookViews>
  <sheets>
    <sheet name="9 мес. 2023" sheetId="5" r:id="rId1"/>
  </sheets>
  <calcPr calcId="144525"/>
</workbook>
</file>

<file path=xl/calcChain.xml><?xml version="1.0" encoding="utf-8"?>
<calcChain xmlns="http://schemas.openxmlformats.org/spreadsheetml/2006/main">
  <c r="C27" i="5" l="1"/>
  <c r="C26" i="5"/>
  <c r="C25" i="5"/>
  <c r="C24" i="5"/>
  <c r="M16" i="5"/>
  <c r="H16" i="5"/>
  <c r="F16" i="5"/>
  <c r="D16" i="5"/>
  <c r="K15" i="5"/>
  <c r="J15" i="5"/>
  <c r="K13" i="5"/>
  <c r="J13" i="5"/>
  <c r="I12" i="5"/>
  <c r="I16" i="5" s="1"/>
  <c r="H12" i="5"/>
  <c r="G12" i="5"/>
  <c r="G16" i="5" s="1"/>
  <c r="F12" i="5"/>
  <c r="E12" i="5"/>
  <c r="E16" i="5" s="1"/>
  <c r="D12" i="5"/>
  <c r="C12" i="5"/>
  <c r="C16" i="5" s="1"/>
  <c r="K10" i="5"/>
  <c r="J10" i="5"/>
  <c r="K9" i="5"/>
  <c r="J9" i="5"/>
  <c r="K8" i="5"/>
  <c r="J8" i="5"/>
  <c r="K16" i="5" l="1"/>
  <c r="J16" i="5"/>
  <c r="J12" i="5"/>
  <c r="K12" i="5"/>
  <c r="C28" i="5" l="1"/>
</calcChain>
</file>

<file path=xl/sharedStrings.xml><?xml version="1.0" encoding="utf-8"?>
<sst xmlns="http://schemas.openxmlformats.org/spreadsheetml/2006/main" count="70" uniqueCount="41">
  <si>
    <t>Тип размещения заказа</t>
  </si>
  <si>
    <t>Начальная цена контрактов по состоявшимся торгам, тыс. руб.</t>
  </si>
  <si>
    <t>Предложенная цена контрактов, тыс. руб.</t>
  </si>
  <si>
    <t>Экономия бюджетных средств</t>
  </si>
  <si>
    <t>закупок</t>
  </si>
  <si>
    <t>лотов</t>
  </si>
  <si>
    <t>тыс. руб.</t>
  </si>
  <si>
    <t>%</t>
  </si>
  <si>
    <t>Запрос котировок в электронной форме</t>
  </si>
  <si>
    <t>Электронный аукцион</t>
  </si>
  <si>
    <t>Всего</t>
  </si>
  <si>
    <t>Начальная цена объявленных контрактов, тыс.руб.</t>
  </si>
  <si>
    <t>Конкурс в электронной форме</t>
  </si>
  <si>
    <t>Закупки у единственного поставщика</t>
  </si>
  <si>
    <t>МКУ "УДЖНП Прокопьевского муниципального района"</t>
  </si>
  <si>
    <t>МКУ  «Социально-реабилитационный центр для несовершеннолетних» Прокопьевского муниципального округа</t>
  </si>
  <si>
    <t>администрация Прокопьевского муниципального округа</t>
  </si>
  <si>
    <t>Комитет по управлению муниципальной собственностью администрации Прокопьевского муниципального округа</t>
  </si>
  <si>
    <t>Территориальное управление администрации Прокопьевского муниципального округа</t>
  </si>
  <si>
    <t>Структура объёма закупок по муниципальным заказчикам</t>
  </si>
  <si>
    <t>МКУ "ЦСО Прокопьевского муниципального округа"</t>
  </si>
  <si>
    <t>УСЗН Прокопьевского муниципального округа</t>
  </si>
  <si>
    <t>Не состоявшиеся конкурентные процедуры</t>
  </si>
  <si>
    <t>количество</t>
  </si>
  <si>
    <t>Количество допущенных заявок</t>
  </si>
  <si>
    <t>Количество объявленных процедур</t>
  </si>
  <si>
    <t>Количество завершенных процедур</t>
  </si>
  <si>
    <t xml:space="preserve">Среднее количество поданных заявок </t>
  </si>
  <si>
    <t>Конкурентные процедуры с количеством заявок 3 и более</t>
  </si>
  <si>
    <t>тыс.руб</t>
  </si>
  <si>
    <t>х</t>
  </si>
  <si>
    <t>Итоги размещения муниципальных закупок заказчиками Прокопьевского муниципального округа</t>
  </si>
  <si>
    <t>Учреждения образования</t>
  </si>
  <si>
    <t>Учреждения культуры</t>
  </si>
  <si>
    <t>МБУ "Редакция газеты Прокопьевского муниципального округа "Сельская новь"</t>
  </si>
  <si>
    <t>Запрос предложений</t>
  </si>
  <si>
    <t>Закупки у единственного поставщика всего:</t>
  </si>
  <si>
    <t>в т.ч через              эл. магазин(ЗМО)</t>
  </si>
  <si>
    <t xml:space="preserve">                                           на бумаге</t>
  </si>
  <si>
    <t xml:space="preserve">                                               по ч. 12 </t>
  </si>
  <si>
    <t>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</si>
</sst>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color rgb="FF2F4F4F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rgb="FF21543F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4" fillId="2" borderId="1" xfId="1" applyFont="1" applyFill="1" applyBorder="1" applyAlignment="1">
      <alignment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4" fontId="4" fillId="4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vertical="center" wrapText="1"/>
    </xf>
    <xf numFmtId="4" fontId="4" fillId="5" borderId="1" xfId="1" applyNumberFormat="1" applyFont="1" applyFill="1" applyBorder="1" applyAlignment="1">
      <alignment horizontal="center" vertical="center" wrapText="1"/>
    </xf>
    <xf numFmtId="4" fontId="4" fillId="4" borderId="1" xfId="1" applyNumberFormat="1" applyFont="1" applyFill="1" applyBorder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0" fontId="0" fillId="0" borderId="1" xfId="0" applyBorder="1" applyAlignment="1">
      <alignment horizontal="center" wrapText="1"/>
    </xf>
    <xf numFmtId="10" fontId="0" fillId="0" borderId="1" xfId="0" applyNumberFormat="1" applyBorder="1"/>
    <xf numFmtId="0" fontId="0" fillId="0" borderId="1" xfId="0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0" fontId="0" fillId="4" borderId="1" xfId="0" applyFill="1" applyBorder="1"/>
    <xf numFmtId="0" fontId="4" fillId="7" borderId="1" xfId="1" applyFont="1" applyFill="1" applyBorder="1" applyAlignment="1">
      <alignment vertical="center" wrapText="1"/>
    </xf>
    <xf numFmtId="0" fontId="4" fillId="7" borderId="1" xfId="1" applyFont="1" applyFill="1" applyBorder="1" applyAlignment="1">
      <alignment horizontal="center" vertical="center" wrapText="1"/>
    </xf>
    <xf numFmtId="4" fontId="4" fillId="7" borderId="1" xfId="1" applyNumberFormat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4" fillId="8" borderId="1" xfId="1" applyFont="1" applyFill="1" applyBorder="1" applyAlignment="1">
      <alignment vertical="center" wrapText="1"/>
    </xf>
    <xf numFmtId="0" fontId="4" fillId="8" borderId="1" xfId="1" applyFont="1" applyFill="1" applyBorder="1" applyAlignment="1">
      <alignment horizontal="center" vertical="center" wrapText="1"/>
    </xf>
    <xf numFmtId="4" fontId="4" fillId="8" borderId="1" xfId="1" applyNumberFormat="1" applyFont="1" applyFill="1" applyBorder="1" applyAlignment="1">
      <alignment horizontal="center" vertical="center" wrapText="1"/>
    </xf>
    <xf numFmtId="4" fontId="4" fillId="8" borderId="1" xfId="1" applyNumberFormat="1" applyFont="1" applyFill="1" applyBorder="1" applyAlignment="1">
      <alignment vertical="center"/>
    </xf>
    <xf numFmtId="0" fontId="4" fillId="9" borderId="1" xfId="1" applyFont="1" applyFill="1" applyBorder="1" applyAlignment="1">
      <alignment vertical="center" wrapText="1"/>
    </xf>
    <xf numFmtId="0" fontId="4" fillId="9" borderId="1" xfId="1" applyFont="1" applyFill="1" applyBorder="1" applyAlignment="1">
      <alignment horizontal="center" vertical="center" wrapText="1"/>
    </xf>
    <xf numFmtId="4" fontId="4" fillId="9" borderId="1" xfId="1" applyNumberFormat="1" applyFont="1" applyFill="1" applyBorder="1" applyAlignment="1">
      <alignment horizontal="center" vertical="center" wrapText="1"/>
    </xf>
    <xf numFmtId="4" fontId="4" fillId="9" borderId="1" xfId="1" applyNumberFormat="1" applyFont="1" applyFill="1" applyBorder="1" applyAlignment="1">
      <alignment vertical="center"/>
    </xf>
    <xf numFmtId="0" fontId="4" fillId="6" borderId="1" xfId="1" applyFont="1" applyFill="1" applyBorder="1" applyAlignment="1">
      <alignment vertical="center" wrapText="1"/>
    </xf>
    <xf numFmtId="0" fontId="4" fillId="6" borderId="1" xfId="1" applyFont="1" applyFill="1" applyBorder="1" applyAlignment="1">
      <alignment horizontal="center" vertical="center" wrapText="1"/>
    </xf>
    <xf numFmtId="4" fontId="4" fillId="6" borderId="1" xfId="1" applyNumberFormat="1" applyFont="1" applyFill="1" applyBorder="1" applyAlignment="1">
      <alignment horizontal="center" vertical="center" wrapText="1"/>
    </xf>
    <xf numFmtId="4" fontId="4" fillId="6" borderId="1" xfId="1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11" borderId="1" xfId="1" applyFont="1" applyFill="1" applyBorder="1" applyAlignment="1">
      <alignment horizontal="center" vertical="center" wrapText="1"/>
    </xf>
    <xf numFmtId="0" fontId="3" fillId="11" borderId="3" xfId="1" applyFont="1" applyFill="1" applyBorder="1" applyAlignment="1">
      <alignment horizontal="center" vertical="center" wrapText="1"/>
    </xf>
    <xf numFmtId="0" fontId="3" fillId="11" borderId="2" xfId="1" applyFont="1" applyFill="1" applyBorder="1" applyAlignment="1">
      <alignment horizontal="center" vertical="center" wrapText="1"/>
    </xf>
    <xf numFmtId="0" fontId="3" fillId="11" borderId="3" xfId="1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4" fontId="4" fillId="10" borderId="2" xfId="1" applyNumberFormat="1" applyFont="1" applyFill="1" applyBorder="1" applyAlignment="1">
      <alignment horizontal="center" vertical="center" wrapText="1"/>
    </xf>
    <xf numFmtId="4" fontId="4" fillId="10" borderId="6" xfId="1" applyNumberFormat="1" applyFont="1" applyFill="1" applyBorder="1" applyAlignment="1">
      <alignment horizontal="center" vertical="center" wrapText="1"/>
    </xf>
    <xf numFmtId="4" fontId="4" fillId="10" borderId="3" xfId="1" applyNumberFormat="1" applyFont="1" applyFill="1" applyBorder="1" applyAlignment="1">
      <alignment horizontal="center" vertical="center" wrapText="1"/>
    </xf>
    <xf numFmtId="0" fontId="3" fillId="11" borderId="4" xfId="1" applyFont="1" applyFill="1" applyBorder="1" applyAlignment="1">
      <alignment horizontal="center" vertical="center" wrapText="1"/>
    </xf>
    <xf numFmtId="0" fontId="3" fillId="11" borderId="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0" fontId="3" fillId="11" borderId="1" xfId="1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/>
    </xf>
    <xf numFmtId="0" fontId="4" fillId="12" borderId="1" xfId="1" applyFont="1" applyFill="1" applyBorder="1" applyAlignment="1">
      <alignment vertical="center" wrapText="1"/>
    </xf>
    <xf numFmtId="0" fontId="4" fillId="12" borderId="1" xfId="1" applyFont="1" applyFill="1" applyBorder="1" applyAlignment="1">
      <alignment horizontal="center" vertical="center" wrapText="1"/>
    </xf>
    <xf numFmtId="4" fontId="4" fillId="12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4" fillId="13" borderId="1" xfId="1" applyFont="1" applyFill="1" applyBorder="1" applyAlignment="1">
      <alignment vertical="center" wrapText="1"/>
    </xf>
    <xf numFmtId="0" fontId="4" fillId="13" borderId="1" xfId="1" applyFont="1" applyFill="1" applyBorder="1" applyAlignment="1">
      <alignment horizontal="center" vertical="center" wrapText="1"/>
    </xf>
    <xf numFmtId="4" fontId="4" fillId="13" borderId="1" xfId="1" applyNumberFormat="1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invertIfNegative val="0"/>
          <c:dLbls>
            <c:delete val="1"/>
          </c:dLbls>
          <c:cat>
            <c:multiLvlStrRef>
              <c:f>#REF!</c:f>
            </c:multiLvl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invertIfNegative val="0"/>
          <c:dLbls>
            <c:dLbl>
              <c:idx val="0"/>
              <c:layout>
                <c:manualLayout>
                  <c:x val="2.1513540875727665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0,2</a:t>
                    </a:r>
                    <a:r>
                      <a:rPr lang="ru-RU"/>
                      <a:t>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27790432801821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20,9</a:t>
                    </a:r>
                    <a:r>
                      <a:rPr lang="ru-RU"/>
                      <a:t>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7717033662363959E-2"/>
                  <c:y val="-2.6838432635534087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0,4</a:t>
                    </a:r>
                    <a:r>
                      <a:rPr lang="ru-RU"/>
                      <a:t>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8982536066818528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0,4</a:t>
                    </a:r>
                    <a:r>
                      <a:rPr lang="ru-RU"/>
                      <a:t>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8982536066818528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2,9</a:t>
                    </a:r>
                    <a:r>
                      <a:rPr lang="ru-RU"/>
                      <a:t>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1.8982536066818528E-2"/>
                  <c:y val="-2.6838432635533593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3,9</a:t>
                    </a:r>
                    <a:r>
                      <a:rPr lang="ru-RU"/>
                      <a:t>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2.024803847127309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12,3</a:t>
                    </a:r>
                    <a:r>
                      <a:rPr lang="ru-RU"/>
                      <a:t>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7717033662363959E-2"/>
                  <c:y val="2.6838432635534087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43,8</a:t>
                    </a:r>
                    <a:r>
                      <a:rPr lang="ru-RU"/>
                      <a:t>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2.2779043280182324E-2"/>
                  <c:y val="-8.0515297906602248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14,7</a:t>
                    </a:r>
                    <a:r>
                      <a:rPr lang="ru-RU"/>
                      <a:t>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2.0248038471273096E-2"/>
                  <c:y val="2.6838432635534087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0,4</a:t>
                    </a:r>
                    <a:r>
                      <a:rPr lang="ru-RU"/>
                      <a:t>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#REF!</c:f>
            </c:multiLvl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163302784"/>
        <c:axId val="166579200"/>
      </c:barChart>
      <c:catAx>
        <c:axId val="163302784"/>
        <c:scaling>
          <c:orientation val="minMax"/>
        </c:scaling>
        <c:delete val="0"/>
        <c:axPos val="l"/>
        <c:majorTickMark val="none"/>
        <c:minorTickMark val="none"/>
        <c:tickLblPos val="nextTo"/>
        <c:crossAx val="166579200"/>
        <c:crosses val="autoZero"/>
        <c:auto val="1"/>
        <c:lblAlgn val="ctr"/>
        <c:lblOffset val="100"/>
        <c:noMultiLvlLbl val="0"/>
      </c:catAx>
      <c:valAx>
        <c:axId val="166579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633027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Структура способов закупок за 2023 года</a:t>
            </a:r>
          </a:p>
        </c:rich>
      </c:tx>
      <c:layout>
        <c:manualLayout>
          <c:xMode val="edge"/>
          <c:yMode val="edge"/>
          <c:x val="0.59074961881419985"/>
          <c:y val="1.261829444044902E-2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2974759402730124E-2"/>
          <c:y val="0.13381618456888569"/>
          <c:w val="0.98702524059726993"/>
          <c:h val="0.86618381543111433"/>
        </c:manualLayout>
      </c:layout>
      <c:pie3DChart>
        <c:varyColors val="1"/>
        <c:ser>
          <c:idx val="0"/>
          <c:order val="0"/>
          <c:explosion val="13"/>
          <c:dPt>
            <c:idx val="0"/>
            <c:bubble3D val="0"/>
            <c:explosion val="44"/>
          </c:dPt>
          <c:dPt>
            <c:idx val="1"/>
            <c:bubble3D val="0"/>
            <c:explosion val="19"/>
          </c:dPt>
          <c:dPt>
            <c:idx val="2"/>
            <c:bubble3D val="0"/>
            <c:explosion val="19"/>
          </c:dPt>
          <c:dPt>
            <c:idx val="3"/>
            <c:bubble3D val="0"/>
            <c:explosion val="5"/>
          </c:dPt>
          <c:dLbls>
            <c:dLbl>
              <c:idx val="0"/>
              <c:layout>
                <c:manualLayout>
                  <c:x val="0.12760049208880994"/>
                  <c:y val="-2.9143999280785925E-3"/>
                </c:manualLayout>
              </c:layout>
              <c:tx>
                <c:rich>
                  <a:bodyPr/>
                  <a:lstStyle/>
                  <a:p>
                    <a:r>
                      <a:rPr lang="ru-RU" b="1"/>
                      <a:t>Запрос котировок в электронной форме
0,07%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9040406994322737E-2"/>
                  <c:y val="-1.308486624627278E-2"/>
                </c:manualLayout>
              </c:layout>
              <c:tx>
                <c:rich>
                  <a:bodyPr/>
                  <a:lstStyle/>
                  <a:p>
                    <a:r>
                      <a:rPr lang="ru-RU" b="1"/>
                      <a:t>Электронный аукцион
58,48%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149395149098746E-2"/>
                  <c:y val="-3.221263247572196E-2"/>
                </c:manualLayout>
              </c:layout>
              <c:tx>
                <c:rich>
                  <a:bodyPr/>
                  <a:lstStyle/>
                  <a:p>
                    <a:r>
                      <a:rPr lang="ru-RU" b="1"/>
                      <a:t>Конкурс в электронной форме
0,01%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17850491840981164"/>
                  <c:y val="-0.23096127304138464"/>
                </c:manualLayout>
              </c:layout>
              <c:tx>
                <c:rich>
                  <a:bodyPr/>
                  <a:lstStyle/>
                  <a:p>
                    <a:r>
                      <a:rPr lang="ru-RU" b="1"/>
                      <a:t>Закупки у единственного поставщика
41,44%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0%" sourceLinked="0"/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'9 мес. 2023'!$B$24:$B$27</c:f>
              <c:strCache>
                <c:ptCount val="4"/>
                <c:pt idx="0">
                  <c:v>Запрос котировок в электронной форме</c:v>
                </c:pt>
                <c:pt idx="1">
                  <c:v>Электронный аукцион</c:v>
                </c:pt>
                <c:pt idx="2">
                  <c:v>Конкурс в электронной форме</c:v>
                </c:pt>
                <c:pt idx="3">
                  <c:v>Закупки у единственного поставщика</c:v>
                </c:pt>
              </c:strCache>
            </c:strRef>
          </c:cat>
          <c:val>
            <c:numRef>
              <c:f>'9 мес. 2023'!$C$24:$C$27</c:f>
              <c:numCache>
                <c:formatCode>#,##0.00</c:formatCode>
                <c:ptCount val="4"/>
                <c:pt idx="0">
                  <c:v>1751.84</c:v>
                </c:pt>
                <c:pt idx="1">
                  <c:v>1785784.74</c:v>
                </c:pt>
                <c:pt idx="2">
                  <c:v>331.83</c:v>
                </c:pt>
                <c:pt idx="3">
                  <c:v>612429.61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effectLst>
          <a:outerShdw blurRad="50800" dist="50800" dir="4800000" sx="1000" sy="1000" algn="ctr" rotWithShape="0">
            <a:srgbClr val="000000"/>
          </a:outerShdw>
        </a:effectLst>
      </c:spPr>
    </c:plotArea>
    <c:plotVisOnly val="1"/>
    <c:dispBlanksAs val="gap"/>
    <c:showDLblsOverMax val="0"/>
  </c:chart>
  <c:printSettings>
    <c:headerFooter/>
    <c:pageMargins b="0.74803149606299213" l="0.70866141732283472" r="0.70866141732283472" t="0.74803149606299213" header="0.31496062992125984" footer="0.31496062992125984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601980</xdr:colOff>
      <xdr:row>44</xdr:row>
      <xdr:rowOff>0</xdr:rowOff>
    </xdr:from>
    <xdr:to>
      <xdr:col>15</xdr:col>
      <xdr:colOff>15240</xdr:colOff>
      <xdr:row>44</xdr:row>
      <xdr:rowOff>0</xdr:rowOff>
    </xdr:to>
    <xdr:graphicFrame macro="">
      <xdr:nvGraphicFramePr>
        <xdr:cNvPr id="5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590550</xdr:colOff>
      <xdr:row>18</xdr:row>
      <xdr:rowOff>9525</xdr:rowOff>
    </xdr:from>
    <xdr:to>
      <xdr:col>11</xdr:col>
      <xdr:colOff>22859</xdr:colOff>
      <xdr:row>47</xdr:row>
      <xdr:rowOff>133351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Q59"/>
  <sheetViews>
    <sheetView tabSelected="1" topLeftCell="A37" zoomScale="80" zoomScaleNormal="80" workbookViewId="0">
      <selection activeCell="I56" sqref="I56"/>
    </sheetView>
  </sheetViews>
  <sheetFormatPr defaultRowHeight="14.4" x14ac:dyDescent="0.3"/>
  <cols>
    <col min="2" max="2" width="37" customWidth="1"/>
    <col min="3" max="3" width="14.109375" customWidth="1"/>
    <col min="4" max="4" width="9.5546875" customWidth="1"/>
    <col min="5" max="5" width="10.6640625" customWidth="1"/>
    <col min="6" max="6" width="10.21875" customWidth="1"/>
    <col min="7" max="7" width="16" customWidth="1"/>
    <col min="8" max="8" width="17.21875" customWidth="1"/>
    <col min="9" max="9" width="17.33203125" customWidth="1"/>
    <col min="10" max="10" width="13.5546875" customWidth="1"/>
    <col min="11" max="11" width="10.5546875" customWidth="1"/>
    <col min="12" max="15" width="13.44140625" customWidth="1"/>
    <col min="16" max="16" width="14.21875" customWidth="1"/>
    <col min="17" max="17" width="15.21875" customWidth="1"/>
  </cols>
  <sheetData>
    <row r="3" spans="2:17" ht="16.2" x14ac:dyDescent="0.3">
      <c r="B3" s="49" t="s">
        <v>31</v>
      </c>
      <c r="C3" s="49"/>
      <c r="D3" s="49"/>
      <c r="E3" s="49"/>
      <c r="F3" s="49"/>
      <c r="G3" s="49"/>
      <c r="H3" s="49"/>
      <c r="I3" s="49"/>
      <c r="J3" s="49"/>
      <c r="K3" s="49"/>
      <c r="L3" s="15"/>
      <c r="M3" s="17"/>
      <c r="N3" s="15"/>
      <c r="O3" s="15"/>
    </row>
    <row r="4" spans="2:17" ht="16.2" x14ac:dyDescent="0.3">
      <c r="B4" s="49" t="s">
        <v>40</v>
      </c>
      <c r="C4" s="49"/>
      <c r="D4" s="49"/>
      <c r="E4" s="49"/>
      <c r="F4" s="49"/>
      <c r="G4" s="49"/>
      <c r="H4" s="49"/>
      <c r="I4" s="49"/>
      <c r="J4" s="49"/>
      <c r="K4" s="49"/>
      <c r="L4" s="15"/>
      <c r="M4" s="17"/>
      <c r="N4" s="15"/>
      <c r="O4" s="15"/>
    </row>
    <row r="6" spans="2:17" ht="58.2" customHeight="1" x14ac:dyDescent="0.3">
      <c r="B6" s="50" t="s">
        <v>0</v>
      </c>
      <c r="C6" s="50" t="s">
        <v>25</v>
      </c>
      <c r="D6" s="50"/>
      <c r="E6" s="50" t="s">
        <v>26</v>
      </c>
      <c r="F6" s="50"/>
      <c r="G6" s="50" t="s">
        <v>11</v>
      </c>
      <c r="H6" s="50" t="s">
        <v>1</v>
      </c>
      <c r="I6" s="50" t="s">
        <v>2</v>
      </c>
      <c r="J6" s="50" t="s">
        <v>3</v>
      </c>
      <c r="K6" s="50"/>
      <c r="L6" s="38" t="s">
        <v>27</v>
      </c>
      <c r="M6" s="38" t="s">
        <v>24</v>
      </c>
      <c r="N6" s="46" t="s">
        <v>28</v>
      </c>
      <c r="O6" s="47"/>
      <c r="P6" s="51" t="s">
        <v>22</v>
      </c>
      <c r="Q6" s="52"/>
    </row>
    <row r="7" spans="2:17" ht="83.25" customHeight="1" x14ac:dyDescent="0.3">
      <c r="B7" s="50"/>
      <c r="C7" s="36" t="s">
        <v>4</v>
      </c>
      <c r="D7" s="36" t="s">
        <v>5</v>
      </c>
      <c r="E7" s="36" t="s">
        <v>4</v>
      </c>
      <c r="F7" s="36" t="s">
        <v>5</v>
      </c>
      <c r="G7" s="50"/>
      <c r="H7" s="50"/>
      <c r="I7" s="50"/>
      <c r="J7" s="36" t="s">
        <v>6</v>
      </c>
      <c r="K7" s="36" t="s">
        <v>7</v>
      </c>
      <c r="L7" s="39"/>
      <c r="M7" s="39"/>
      <c r="N7" s="37" t="s">
        <v>29</v>
      </c>
      <c r="O7" s="37" t="s">
        <v>7</v>
      </c>
      <c r="P7" s="53" t="s">
        <v>23</v>
      </c>
      <c r="Q7" s="53" t="s">
        <v>7</v>
      </c>
    </row>
    <row r="8" spans="2:17" ht="26.4" x14ac:dyDescent="0.3">
      <c r="B8" s="23" t="s">
        <v>8</v>
      </c>
      <c r="C8" s="24">
        <v>3</v>
      </c>
      <c r="D8" s="24">
        <v>3</v>
      </c>
      <c r="E8" s="24">
        <v>3</v>
      </c>
      <c r="F8" s="24">
        <v>3</v>
      </c>
      <c r="G8" s="25">
        <v>1751.84</v>
      </c>
      <c r="H8" s="25">
        <v>1751.84</v>
      </c>
      <c r="I8" s="25">
        <v>1738.15</v>
      </c>
      <c r="J8" s="25">
        <f>I8-H8</f>
        <v>-13.689999999999827</v>
      </c>
      <c r="K8" s="25">
        <f>100-(I8/H8*100)</f>
        <v>0.78146406064479379</v>
      </c>
      <c r="L8" s="25">
        <v>1</v>
      </c>
      <c r="M8" s="26">
        <v>3</v>
      </c>
      <c r="N8" s="43">
        <v>606480.76</v>
      </c>
      <c r="O8" s="43">
        <v>40.82</v>
      </c>
      <c r="P8" s="40">
        <v>62</v>
      </c>
      <c r="Q8" s="40">
        <v>14.8</v>
      </c>
    </row>
    <row r="9" spans="2:17" ht="39" customHeight="1" x14ac:dyDescent="0.3">
      <c r="B9" s="27" t="s">
        <v>9</v>
      </c>
      <c r="C9" s="28">
        <v>419</v>
      </c>
      <c r="D9" s="28">
        <v>514</v>
      </c>
      <c r="E9" s="28">
        <v>353</v>
      </c>
      <c r="F9" s="28">
        <v>448</v>
      </c>
      <c r="G9" s="29">
        <v>1785784.74</v>
      </c>
      <c r="H9" s="29">
        <v>1483494.22</v>
      </c>
      <c r="I9" s="29">
        <v>1358176.68</v>
      </c>
      <c r="J9" s="29">
        <f>I9-H9</f>
        <v>-125317.54000000004</v>
      </c>
      <c r="K9" s="29">
        <f>100-(I9/H9*100)</f>
        <v>8.4474572472550591</v>
      </c>
      <c r="L9" s="29">
        <v>4</v>
      </c>
      <c r="M9" s="30">
        <v>1297</v>
      </c>
      <c r="N9" s="44"/>
      <c r="O9" s="44"/>
      <c r="P9" s="41"/>
      <c r="Q9" s="41"/>
    </row>
    <row r="10" spans="2:17" x14ac:dyDescent="0.3">
      <c r="B10" s="31" t="s">
        <v>12</v>
      </c>
      <c r="C10" s="32">
        <v>2</v>
      </c>
      <c r="D10" s="32">
        <v>2</v>
      </c>
      <c r="E10" s="32">
        <v>2</v>
      </c>
      <c r="F10" s="32">
        <v>2</v>
      </c>
      <c r="G10" s="33">
        <v>331.83</v>
      </c>
      <c r="H10" s="33">
        <v>331.83</v>
      </c>
      <c r="I10" s="33">
        <v>331.83</v>
      </c>
      <c r="J10" s="33">
        <f>I10-H10</f>
        <v>0</v>
      </c>
      <c r="K10" s="33">
        <f>100-(I10/H10*100)</f>
        <v>0</v>
      </c>
      <c r="L10" s="33">
        <v>4</v>
      </c>
      <c r="M10" s="34">
        <v>7</v>
      </c>
      <c r="N10" s="45"/>
      <c r="O10" s="45"/>
      <c r="P10" s="42"/>
      <c r="Q10" s="42"/>
    </row>
    <row r="11" spans="2:17" x14ac:dyDescent="0.3">
      <c r="B11" s="54" t="s">
        <v>35</v>
      </c>
      <c r="C11" s="55"/>
      <c r="D11" s="55"/>
      <c r="E11" s="55"/>
      <c r="F11" s="55"/>
      <c r="G11" s="56"/>
      <c r="H11" s="56"/>
      <c r="I11" s="56"/>
      <c r="J11" s="56"/>
      <c r="K11" s="56"/>
      <c r="L11" s="56"/>
      <c r="M11" s="56"/>
      <c r="N11" s="56"/>
      <c r="O11" s="56"/>
      <c r="P11" s="57"/>
      <c r="Q11" s="57"/>
    </row>
    <row r="12" spans="2:17" ht="26.4" x14ac:dyDescent="0.3">
      <c r="B12" s="19" t="s">
        <v>36</v>
      </c>
      <c r="C12" s="20">
        <f>SUM(C15+C13+C14)</f>
        <v>6248</v>
      </c>
      <c r="D12" s="20">
        <f>SUM(D15+D13+D14)</f>
        <v>6248</v>
      </c>
      <c r="E12" s="20">
        <f>SUM(E15+E13+E14)</f>
        <v>6238</v>
      </c>
      <c r="F12" s="20">
        <f>SUM(F15+F13+F14)</f>
        <v>6238</v>
      </c>
      <c r="G12" s="20">
        <f>SUM(G15+G13+G14)</f>
        <v>612429.61</v>
      </c>
      <c r="H12" s="20">
        <f>SUM(H15+H13+H14)</f>
        <v>607369.06000000006</v>
      </c>
      <c r="I12" s="20">
        <f>SUM(I15+I13+I14)</f>
        <v>606736.66</v>
      </c>
      <c r="J12" s="21">
        <f>I12-H12</f>
        <v>-632.40000000002328</v>
      </c>
      <c r="K12" s="21">
        <f>100-(I12/H12*100)</f>
        <v>0.10412120762293853</v>
      </c>
      <c r="L12" s="21" t="s">
        <v>30</v>
      </c>
      <c r="M12" s="21" t="s">
        <v>30</v>
      </c>
      <c r="N12" s="21" t="s">
        <v>30</v>
      </c>
      <c r="O12" s="21" t="s">
        <v>30</v>
      </c>
      <c r="P12" s="22" t="s">
        <v>30</v>
      </c>
      <c r="Q12" s="22" t="s">
        <v>30</v>
      </c>
    </row>
    <row r="13" spans="2:17" ht="26.4" x14ac:dyDescent="0.3">
      <c r="B13" s="19" t="s">
        <v>37</v>
      </c>
      <c r="C13" s="20">
        <v>53</v>
      </c>
      <c r="D13" s="20">
        <v>53</v>
      </c>
      <c r="E13" s="20">
        <v>52</v>
      </c>
      <c r="F13" s="20">
        <v>52</v>
      </c>
      <c r="G13" s="21">
        <v>11296.5</v>
      </c>
      <c r="H13" s="21">
        <v>11238.78</v>
      </c>
      <c r="I13" s="21">
        <v>10706.38</v>
      </c>
      <c r="J13" s="21">
        <f t="shared" ref="J13:J15" si="0">I13-H13</f>
        <v>-532.40000000000146</v>
      </c>
      <c r="K13" s="21">
        <f t="shared" ref="K13:K15" si="1">100-(I13/H13*100)</f>
        <v>4.7371689809748148</v>
      </c>
      <c r="L13" s="21" t="s">
        <v>30</v>
      </c>
      <c r="M13" s="21" t="s">
        <v>30</v>
      </c>
      <c r="N13" s="21" t="s">
        <v>30</v>
      </c>
      <c r="O13" s="21" t="s">
        <v>30</v>
      </c>
      <c r="P13" s="22">
        <v>1</v>
      </c>
      <c r="Q13" s="22">
        <v>1.9</v>
      </c>
    </row>
    <row r="14" spans="2:17" x14ac:dyDescent="0.3">
      <c r="B14" s="19" t="s">
        <v>38</v>
      </c>
      <c r="C14" s="20">
        <v>6146</v>
      </c>
      <c r="D14" s="20">
        <v>6146</v>
      </c>
      <c r="E14" s="20">
        <v>6146</v>
      </c>
      <c r="F14" s="20">
        <v>6146</v>
      </c>
      <c r="G14" s="21">
        <v>577063.9</v>
      </c>
      <c r="H14" s="21">
        <v>577063.9</v>
      </c>
      <c r="I14" s="21">
        <v>577063.9</v>
      </c>
      <c r="J14" s="21" t="s">
        <v>30</v>
      </c>
      <c r="K14" s="21" t="s">
        <v>30</v>
      </c>
      <c r="L14" s="21" t="s">
        <v>30</v>
      </c>
      <c r="M14" s="21" t="s">
        <v>30</v>
      </c>
      <c r="N14" s="21" t="s">
        <v>30</v>
      </c>
      <c r="O14" s="21" t="s">
        <v>30</v>
      </c>
      <c r="P14" s="22" t="s">
        <v>30</v>
      </c>
      <c r="Q14" s="22" t="s">
        <v>30</v>
      </c>
    </row>
    <row r="15" spans="2:17" ht="27" customHeight="1" x14ac:dyDescent="0.3">
      <c r="B15" s="58" t="s">
        <v>39</v>
      </c>
      <c r="C15" s="59">
        <v>49</v>
      </c>
      <c r="D15" s="59">
        <v>49</v>
      </c>
      <c r="E15" s="59">
        <v>40</v>
      </c>
      <c r="F15" s="59">
        <v>40</v>
      </c>
      <c r="G15" s="60">
        <v>24069.21</v>
      </c>
      <c r="H15" s="60">
        <v>19066.38</v>
      </c>
      <c r="I15" s="60">
        <v>18966.38</v>
      </c>
      <c r="J15" s="21">
        <f t="shared" si="0"/>
        <v>-100</v>
      </c>
      <c r="K15" s="21">
        <f t="shared" si="1"/>
        <v>0.52448341006525823</v>
      </c>
      <c r="L15" s="60" t="s">
        <v>30</v>
      </c>
      <c r="M15" s="60" t="s">
        <v>30</v>
      </c>
      <c r="N15" s="60" t="s">
        <v>30</v>
      </c>
      <c r="O15" s="60" t="s">
        <v>30</v>
      </c>
      <c r="P15" s="61">
        <v>9</v>
      </c>
      <c r="Q15" s="61">
        <v>18.399999999999999</v>
      </c>
    </row>
    <row r="16" spans="2:17" x14ac:dyDescent="0.3">
      <c r="B16" s="4" t="s">
        <v>10</v>
      </c>
      <c r="C16" s="5">
        <f t="shared" ref="C16:I16" si="2">SUM(C8:C12)</f>
        <v>6672</v>
      </c>
      <c r="D16" s="5">
        <f t="shared" si="2"/>
        <v>6767</v>
      </c>
      <c r="E16" s="5">
        <f t="shared" si="2"/>
        <v>6596</v>
      </c>
      <c r="F16" s="5">
        <f t="shared" si="2"/>
        <v>6691</v>
      </c>
      <c r="G16" s="5">
        <f t="shared" si="2"/>
        <v>2400298.02</v>
      </c>
      <c r="H16" s="5">
        <f t="shared" si="2"/>
        <v>2092946.9500000002</v>
      </c>
      <c r="I16" s="5">
        <f t="shared" si="2"/>
        <v>1966983.3199999998</v>
      </c>
      <c r="J16" s="8">
        <f>I16-H16</f>
        <v>-125963.63000000035</v>
      </c>
      <c r="K16" s="8">
        <f>100-(I16/H16*100)</f>
        <v>6.0184817393484451</v>
      </c>
      <c r="L16" s="8">
        <v>0</v>
      </c>
      <c r="M16" s="8">
        <f>SUM(M8:M12)</f>
        <v>1307</v>
      </c>
      <c r="N16" s="8"/>
      <c r="O16" s="8"/>
      <c r="P16" s="18"/>
      <c r="Q16" s="18"/>
    </row>
    <row r="17" spans="2:17" s="66" customFormat="1" x14ac:dyDescent="0.3">
      <c r="B17" s="62"/>
      <c r="C17" s="63"/>
      <c r="D17" s="63"/>
      <c r="E17" s="63"/>
      <c r="F17" s="63"/>
      <c r="G17" s="63"/>
      <c r="H17" s="63"/>
      <c r="I17" s="63"/>
      <c r="J17" s="64"/>
      <c r="K17" s="64"/>
      <c r="L17" s="64"/>
      <c r="M17" s="64"/>
      <c r="N17" s="64"/>
      <c r="O17" s="64"/>
      <c r="P17" s="65"/>
      <c r="Q17" s="65"/>
    </row>
    <row r="18" spans="2:17" s="66" customFormat="1" x14ac:dyDescent="0.3">
      <c r="B18" s="62"/>
      <c r="C18" s="63"/>
      <c r="D18" s="63"/>
      <c r="E18" s="63"/>
      <c r="F18" s="63"/>
      <c r="G18" s="63"/>
      <c r="H18" s="63"/>
      <c r="I18" s="63"/>
      <c r="J18" s="64"/>
      <c r="K18" s="64"/>
      <c r="L18" s="64"/>
      <c r="M18" s="64"/>
      <c r="N18" s="64"/>
      <c r="O18" s="64"/>
      <c r="P18" s="65"/>
      <c r="Q18" s="65"/>
    </row>
    <row r="19" spans="2:17" s="66" customFormat="1" x14ac:dyDescent="0.3">
      <c r="B19" s="62"/>
      <c r="C19" s="63"/>
      <c r="D19" s="63"/>
      <c r="E19" s="63"/>
      <c r="F19" s="63"/>
      <c r="G19" s="63"/>
      <c r="H19" s="63"/>
      <c r="I19" s="63"/>
      <c r="J19" s="64"/>
      <c r="K19" s="64"/>
      <c r="L19" s="64"/>
      <c r="M19" s="64"/>
      <c r="N19" s="64"/>
      <c r="O19" s="64"/>
      <c r="P19" s="65"/>
      <c r="Q19" s="65"/>
    </row>
    <row r="24" spans="2:17" ht="26.4" x14ac:dyDescent="0.3">
      <c r="B24" s="1" t="s">
        <v>8</v>
      </c>
      <c r="C24" s="2">
        <f>SUM(G8)</f>
        <v>1751.84</v>
      </c>
    </row>
    <row r="25" spans="2:17" x14ac:dyDescent="0.3">
      <c r="B25" s="3" t="s">
        <v>9</v>
      </c>
      <c r="C25" s="2">
        <f>SUM(G9)</f>
        <v>1785784.74</v>
      </c>
    </row>
    <row r="26" spans="2:17" x14ac:dyDescent="0.3">
      <c r="B26" s="1" t="s">
        <v>12</v>
      </c>
      <c r="C26" s="2">
        <f>SUM(G10)</f>
        <v>331.83</v>
      </c>
    </row>
    <row r="27" spans="2:17" ht="26.4" x14ac:dyDescent="0.3">
      <c r="B27" s="6" t="s">
        <v>13</v>
      </c>
      <c r="C27" s="7">
        <f>SUM(G12)</f>
        <v>612429.61</v>
      </c>
    </row>
    <row r="28" spans="2:17" x14ac:dyDescent="0.3">
      <c r="C28" s="9">
        <f>SUM(C24:C27)</f>
        <v>2400298.02</v>
      </c>
    </row>
    <row r="39" spans="2:15" x14ac:dyDescent="0.3">
      <c r="C39" t="s">
        <v>21</v>
      </c>
    </row>
    <row r="44" spans="2:15" ht="23.4" x14ac:dyDescent="0.45"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14"/>
      <c r="M44" s="16"/>
      <c r="N44" s="14"/>
      <c r="O44" s="14"/>
    </row>
    <row r="45" spans="2:15" ht="24.6" customHeight="1" x14ac:dyDescent="0.3"/>
    <row r="46" spans="2:15" ht="23.4" x14ac:dyDescent="0.45">
      <c r="B46" s="48" t="s">
        <v>19</v>
      </c>
      <c r="C46" s="48"/>
      <c r="D46" s="48"/>
      <c r="E46" s="48"/>
      <c r="F46" s="48"/>
      <c r="G46" s="48"/>
      <c r="H46" s="48"/>
      <c r="I46" s="48"/>
      <c r="J46" s="48"/>
      <c r="K46" s="48"/>
      <c r="L46" s="14"/>
      <c r="M46" s="16"/>
      <c r="N46" s="14"/>
      <c r="O46" s="14"/>
    </row>
    <row r="50" spans="2:4" ht="28.8" x14ac:dyDescent="0.3">
      <c r="B50" s="11" t="s">
        <v>14</v>
      </c>
      <c r="C50" s="12">
        <v>0.1148</v>
      </c>
      <c r="D50" s="10"/>
    </row>
    <row r="51" spans="2:4" ht="43.2" x14ac:dyDescent="0.3">
      <c r="B51" s="11" t="s">
        <v>15</v>
      </c>
      <c r="C51" s="12">
        <v>8.9399999999999993E-2</v>
      </c>
      <c r="D51" s="10"/>
    </row>
    <row r="52" spans="2:4" ht="31.8" customHeight="1" x14ac:dyDescent="0.3">
      <c r="B52" s="11" t="s">
        <v>16</v>
      </c>
      <c r="C52" s="12">
        <v>0.15140000000000001</v>
      </c>
      <c r="D52" s="10"/>
    </row>
    <row r="53" spans="2:4" ht="60.6" customHeight="1" x14ac:dyDescent="0.3">
      <c r="B53" s="11" t="s">
        <v>17</v>
      </c>
      <c r="C53" s="12">
        <v>0.12609999999999999</v>
      </c>
      <c r="D53" s="10"/>
    </row>
    <row r="54" spans="2:4" x14ac:dyDescent="0.3">
      <c r="B54" s="11" t="s">
        <v>32</v>
      </c>
      <c r="C54" s="12">
        <v>5.7299999999999997E-2</v>
      </c>
      <c r="D54" s="10"/>
    </row>
    <row r="55" spans="2:4" ht="43.2" x14ac:dyDescent="0.3">
      <c r="B55" s="11" t="s">
        <v>18</v>
      </c>
      <c r="C55" s="12">
        <v>0.41060000000000002</v>
      </c>
      <c r="D55" s="10"/>
    </row>
    <row r="56" spans="2:4" ht="28.8" x14ac:dyDescent="0.3">
      <c r="B56" s="13" t="s">
        <v>20</v>
      </c>
      <c r="C56" s="12">
        <v>1.38E-2</v>
      </c>
    </row>
    <row r="57" spans="2:4" ht="28.8" x14ac:dyDescent="0.3">
      <c r="B57" s="11" t="s">
        <v>21</v>
      </c>
      <c r="C57" s="12">
        <v>1.38E-2</v>
      </c>
    </row>
    <row r="58" spans="2:4" x14ac:dyDescent="0.3">
      <c r="B58" s="35" t="s">
        <v>33</v>
      </c>
      <c r="C58" s="12">
        <v>2.06E-2</v>
      </c>
    </row>
    <row r="59" spans="2:4" ht="28.8" x14ac:dyDescent="0.3">
      <c r="B59" s="11" t="s">
        <v>34</v>
      </c>
      <c r="C59" s="12">
        <v>2.3E-3</v>
      </c>
    </row>
  </sheetData>
  <mergeCells count="19">
    <mergeCell ref="B46:K46"/>
    <mergeCell ref="B44:K44"/>
    <mergeCell ref="B3:K3"/>
    <mergeCell ref="B4:K4"/>
    <mergeCell ref="B6:B7"/>
    <mergeCell ref="C6:D6"/>
    <mergeCell ref="E6:F6"/>
    <mergeCell ref="G6:G7"/>
    <mergeCell ref="H6:H7"/>
    <mergeCell ref="I6:I7"/>
    <mergeCell ref="J6:K6"/>
    <mergeCell ref="L6:L7"/>
    <mergeCell ref="P6:Q6"/>
    <mergeCell ref="P8:P10"/>
    <mergeCell ref="Q8:Q10"/>
    <mergeCell ref="O8:O10"/>
    <mergeCell ref="N6:O6"/>
    <mergeCell ref="N8:N10"/>
    <mergeCell ref="M6:M7"/>
  </mergeCells>
  <pageMargins left="0.70866141732283472" right="0.70866141732283472" top="0.74803149606299213" bottom="0.74803149606299213" header="0.31496062992125984" footer="0.31496062992125984"/>
  <pageSetup paperSize="9" scale="3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мес. 2023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Eco</cp:lastModifiedBy>
  <cp:lastPrinted>2023-10-13T02:45:19Z</cp:lastPrinted>
  <dcterms:created xsi:type="dcterms:W3CDTF">2020-02-13T07:45:59Z</dcterms:created>
  <dcterms:modified xsi:type="dcterms:W3CDTF">2024-01-15T04:51:12Z</dcterms:modified>
</cp:coreProperties>
</file>