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 кв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<sst xmlns="http://schemas.openxmlformats.org/spreadsheetml/2006/main" count="122" uniqueCount="120">
  <si>
    <t xml:space="preserve">ИНФОРМАЦИЯ</t>
  </si>
  <si>
    <t xml:space="preserve">об исполнении бюджета Прокопьевского муниципального округа</t>
  </si>
  <si>
    <t xml:space="preserve">За 2026 год в сравнении с соответствующим периодом 2025 года</t>
  </si>
  <si>
    <t xml:space="preserve">(тыс.руб.)</t>
  </si>
  <si>
    <t xml:space="preserve">Наименование показателя</t>
  </si>
  <si>
    <t xml:space="preserve">Исполнено на 01 июля 2026 г.</t>
  </si>
  <si>
    <t xml:space="preserve">% исполнения 2026 года в сравнении с соответствующим периодом 2025 года</t>
  </si>
  <si>
    <t xml:space="preserve">НАЛОГОВЫЕ И НЕНАЛОГОВЫЕ ДОХОДЫ</t>
  </si>
  <si>
    <t xml:space="preserve">Налог на доходы физических лиц</t>
  </si>
  <si>
    <t xml:space="preserve">Акцизы по подакцизным товарам (продукции), производимым на территории РФ</t>
  </si>
  <si>
    <t xml:space="preserve">Туристический налог</t>
  </si>
  <si>
    <t xml:space="preserve">Налог, взимаемый в связи с применением упрощенной системы налогооблажения</t>
  </si>
  <si>
    <t xml:space="preserve">Единый налог на вмененный доход для отдельных видов деятельности</t>
  </si>
  <si>
    <t xml:space="preserve">Единый сельскохозяйственный налог</t>
  </si>
  <si>
    <t xml:space="preserve">Налог, взимаемый в связи с применением патентной системы налогообложения</t>
  </si>
  <si>
    <t xml:space="preserve">Налог на имущество физических лиц</t>
  </si>
  <si>
    <t xml:space="preserve">Транспортный налог</t>
  </si>
  <si>
    <t xml:space="preserve">Земельный налог</t>
  </si>
  <si>
    <t xml:space="preserve">Государственная пошлина</t>
  </si>
  <si>
    <t xml:space="preserve">Доходы, получаемые в виде арендной платы за земельные участки</t>
  </si>
  <si>
    <t xml:space="preserve">Доходы от сдачи в аренду имущества</t>
  </si>
  <si>
    <t xml:space="preserve">Прочие поступления от использования имущества</t>
  </si>
  <si>
    <t xml:space="preserve">Плата за негативное воздействие на окружающую среду</t>
  </si>
  <si>
    <t xml:space="preserve">Доходы от оказания платных услуг (работ) и компенсации затрат государства</t>
  </si>
  <si>
    <t xml:space="preserve">Доходы от продажи материальных и нематериальных активов</t>
  </si>
  <si>
    <t xml:space="preserve">Штрафы, санкции, возмещение ущерба</t>
  </si>
  <si>
    <t xml:space="preserve">Прочие неналоговые доходы</t>
  </si>
  <si>
    <t xml:space="preserve">БЕЗВОЗМЕЗДНЫЕ ПОСТУПЛЕНИЯ</t>
  </si>
  <si>
    <t xml:space="preserve">Дотации бюджетам муниципальных округов на поддержку мер по обеспечению сбалансированности бюджетов</t>
  </si>
  <si>
    <t xml:space="preserve">Субсидии бюджетам муниципальных округов</t>
  </si>
  <si>
    <t xml:space="preserve">Субвенции бюджетам муниципальных округов</t>
  </si>
  <si>
    <t xml:space="preserve">Иные межбюджетные трансферты</t>
  </si>
  <si>
    <t xml:space="preserve">Безвозмездные поступления</t>
  </si>
  <si>
    <t xml:space="preserve">Доходы бюджетов муниципальных округов от возврата бюджетными учреждениями остатков субсидий прошлых лет</t>
  </si>
  <si>
    <t xml:space="preserve">Возврат прочих остатков субсидий, субвенций и иных межбюджетных трансфертов, имеющих целевое назначение, прошлых лет</t>
  </si>
  <si>
    <t xml:space="preserve">ИТОГО ДОХОДОВ</t>
  </si>
  <si>
    <t xml:space="preserve">ОБЩЕГОСУДАРСТВЕННЫЕ ВОПРОСЫ</t>
  </si>
  <si>
    <t xml:space="preserve"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</si>
  <si>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</si>
  <si>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</si>
  <si>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Судебная система</t>
  </si>
  <si>
    <t xml:space="preserve">Обеспечение деятельности финансовых, налоговых и таможенных органов и органов финансового (финансово-бюджетного) надзора</t>
  </si>
  <si>
    <t xml:space="preserve">Резервные фонды</t>
  </si>
  <si>
    <t xml:space="preserve">Другие общегосударственные вопросы</t>
  </si>
  <si>
    <t xml:space="preserve">НАЦИОНАЛЬНАЯ ОБОРОНА</t>
  </si>
  <si>
    <t xml:space="preserve">Мобилизационная и вневойсковая подготовка</t>
  </si>
  <si>
    <t xml:space="preserve">НАЦИОНАЛЬНАЯ БЕЗОПАСНОСТЬ И ПРАВООХРАНИТЕЛЬНАЯ ДЕЯТЕЛЬНОСТЬ</t>
  </si>
  <si>
    <t xml:space="preserve">Гражданская оборона</t>
  </si>
  <si>
    <t xml:space="preserve">Защита населения и территории от чрезвычайных ситуаций природного и техногенного характера, пожарная безопасность </t>
  </si>
  <si>
    <t xml:space="preserve">Обеспечение пожарной безопасности</t>
  </si>
  <si>
    <t xml:space="preserve">Миграционная политика</t>
  </si>
  <si>
    <t xml:space="preserve">Другие вопросы в области национальной безопасности и правоохранительной деятельности</t>
  </si>
  <si>
    <t xml:space="preserve">НАЦИОНАЛЬНАЯ ЭКОНОМИКА</t>
  </si>
  <si>
    <t xml:space="preserve">Общеэкономические вопросы</t>
  </si>
  <si>
    <t xml:space="preserve">Топливно-энергетический комлекс</t>
  </si>
  <si>
    <t xml:space="preserve">Сельское хозяйство и рыболовство</t>
  </si>
  <si>
    <t xml:space="preserve">Водное хозяйство</t>
  </si>
  <si>
    <t xml:space="preserve">Лесное хозяйство</t>
  </si>
  <si>
    <t xml:space="preserve">Транспорт</t>
  </si>
  <si>
    <t xml:space="preserve">Дорожное хозяйство (дорожные фонды)</t>
  </si>
  <si>
    <t xml:space="preserve">Связь и информатика</t>
  </si>
  <si>
    <t xml:space="preserve">Прикладные научные исследования в области национальной экономики</t>
  </si>
  <si>
    <t xml:space="preserve">Другие вопросы в области национальной экономики</t>
  </si>
  <si>
    <t xml:space="preserve">ЖИЛИЩНО-КОММУНАЛЬНОЕ ХОЗЯЙСТВО</t>
  </si>
  <si>
    <t xml:space="preserve">Жилищное хозяйство</t>
  </si>
  <si>
    <t xml:space="preserve">Коммунальное хозяйство</t>
  </si>
  <si>
    <t xml:space="preserve">Благоустройство</t>
  </si>
  <si>
    <t xml:space="preserve">Другие вопросы в области жилищно-коммунального хозяйства</t>
  </si>
  <si>
    <t xml:space="preserve">ОХРАНА ОКРУЖАЮЩЕЙ СРЕДЫ </t>
  </si>
  <si>
    <t xml:space="preserve">Экологический контроль</t>
  </si>
  <si>
    <t xml:space="preserve">Сбор, удаление отходов и очистка сточных вод</t>
  </si>
  <si>
    <t xml:space="preserve">Охрана объектов растительного и животного мира и среды их обитания</t>
  </si>
  <si>
    <t xml:space="preserve">Другие вопросы в области охраны окружающей среды</t>
  </si>
  <si>
    <t xml:space="preserve">ОБРАЗОВАНИЕ</t>
  </si>
  <si>
    <t xml:space="preserve">Дошкольное образование</t>
  </si>
  <si>
    <t xml:space="preserve">Общее образование</t>
  </si>
  <si>
    <t xml:space="preserve">Дополнительное образование детей</t>
  </si>
  <si>
    <t xml:space="preserve">Среднее профессиональное образование</t>
  </si>
  <si>
    <t xml:space="preserve">Профессиональная подготовка, переподготовка и повышение квалификации</t>
  </si>
  <si>
    <t xml:space="preserve">Прикладные научные исследования в области образования</t>
  </si>
  <si>
    <t xml:space="preserve">Молодежная политика </t>
  </si>
  <si>
    <t xml:space="preserve">Другие вопросы в области образования</t>
  </si>
  <si>
    <t xml:space="preserve">КУЛЬТУРА,  КИНЕМАТОГРАФИЯ</t>
  </si>
  <si>
    <t xml:space="preserve">Культура</t>
  </si>
  <si>
    <t xml:space="preserve">Кинематография</t>
  </si>
  <si>
    <t xml:space="preserve">Другие вопросы в области культуры, кинематографии</t>
  </si>
  <si>
    <t xml:space="preserve">ЗДРАВООХРАНЕНИЕ</t>
  </si>
  <si>
    <t xml:space="preserve">Стационарная медицинская помощь</t>
  </si>
  <si>
    <t xml:space="preserve">Амбулаторная помощь</t>
  </si>
  <si>
    <t xml:space="preserve">Медицинская помощь в дневных стационарах всех типов</t>
  </si>
  <si>
    <t xml:space="preserve">Скорая медицинская помощь</t>
  </si>
  <si>
    <t xml:space="preserve">Санаторно-оздоровительная помощь</t>
  </si>
  <si>
    <t xml:space="preserve">Заготовка, переработка, хранение и обеспечение безопасности донорской крови и её компонентов</t>
  </si>
  <si>
    <t xml:space="preserve">Санитарно-эпидемиологическое благополучие</t>
  </si>
  <si>
    <t xml:space="preserve">Другие вопросы в области здравоохранения</t>
  </si>
  <si>
    <t xml:space="preserve">СОЦИАЛЬНАЯ ПОЛИТИКА</t>
  </si>
  <si>
    <t xml:space="preserve">Пенсионное обеспечение</t>
  </si>
  <si>
    <t xml:space="preserve">Социальное обслуживание населения</t>
  </si>
  <si>
    <t xml:space="preserve">Социальное обеспечение населения</t>
  </si>
  <si>
    <t xml:space="preserve">Охрана семьи и детства</t>
  </si>
  <si>
    <t xml:space="preserve">Другие вопросы в области социальной политики</t>
  </si>
  <si>
    <t xml:space="preserve">ФИЗИЧЕСКАЯ КУЛЬТУРА И СПОРТ</t>
  </si>
  <si>
    <t xml:space="preserve">Физическая культура</t>
  </si>
  <si>
    <t xml:space="preserve">Массовый спорт</t>
  </si>
  <si>
    <t xml:space="preserve">Спорт высших достижений</t>
  </si>
  <si>
    <t xml:space="preserve">Другие вопросы в области физической культуры и спорта</t>
  </si>
  <si>
    <t xml:space="preserve">СРЕДСТВА МАССОВОЙ ИНФОРМАЦИИ</t>
  </si>
  <si>
    <t xml:space="preserve">Телевидение и радиовещание</t>
  </si>
  <si>
    <t xml:space="preserve">Периодическая печать и издательства</t>
  </si>
  <si>
    <t xml:space="preserve">Другие вопросы в  области средств массовой информации</t>
  </si>
  <si>
    <t xml:space="preserve">ОБСЛУЖИВАНИЕ ГОСУДАРСТВЕННОГО МУНИЦИПАЛЬНОГО ДОЛГА</t>
  </si>
  <si>
    <t xml:space="preserve">Обслуживание государственного (муниципального) внутреннего долга</t>
  </si>
  <si>
    <t xml:space="preserve">МЕЖБЮДЖЕТНЫЕ ТРАНСФЕРТЫ ОБЩЕГО ХАРАКТЕРА</t>
  </si>
  <si>
    <t xml:space="preserve">Дотации бюджетам субъектов Российской Федерации и муниципальных образований</t>
  </si>
  <si>
    <t xml:space="preserve">Иные дотации</t>
  </si>
  <si>
    <t xml:space="preserve">Прочие межбюджетные трансферты общего характера</t>
  </si>
  <si>
    <t xml:space="preserve">ОБСЛУЖИВАНИЕ ГОСУДАРСТВЕННОГО (МУНИЦИПАЛЬНОГО ДОЛГА)</t>
  </si>
  <si>
    <t xml:space="preserve">МЕЖБЮДЖЕТНЫЕ ТРАНСФЕРТЫ  ОБЩЕГО ХАРАКТЕРА БЮДЖЕТАМ БЮДЖЕТНОЙ СИСТЕМЫ РФ</t>
  </si>
  <si>
    <t xml:space="preserve">ИТОГО РАСХОДОВ</t>
  </si>
  <si>
    <t xml:space="preserve">Результат исполнения бюджета (дефицит"-".профицит "+")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</si>
</sst>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"/>
    <numFmt numFmtId="166" formatCode="0.0"/>
    <numFmt numFmtId="167" formatCode="@"/>
  </numFmts>
  <fonts count="13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0"/>
      <charset val="1"/>
    </font>
    <font>
      <sz val="11"/>
      <color rgb="FF000000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5996"/>
        <bgColor rgb="FF99CCFF"/>
      </patternFill>
    </fill>
    <fill>
      <patternFill patternType="solid">
        <fgColor rgb="FFFFFFFF"/>
        <bgColor rgb="FFFFFFCC"/>
      </patternFill>
    </fill>
    <fill>
      <patternFill patternType="solid">
        <fgColor theme="9" tint="0.5996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8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3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7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7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3.94921875" defaultRowHeight="14.25" customHeight="false" zeroHeight="false" outlineLevelRow="0" outlineLevelCol="0"/>
  <cols>
    <col collapsed="false" customWidth="true" hidden="false" outlineLevel="0" max="1" min="1" style="1" width="31.86"/>
    <col collapsed="false" customWidth="true" hidden="false" outlineLevel="0" max="2" min="2" style="1" width="15.16"/>
    <col collapsed="false" customWidth="true" hidden="false" outlineLevel="0" max="3" min="3" style="1" width="14.47"/>
    <col collapsed="false" customWidth="true" hidden="false" outlineLevel="0" max="4" min="4" style="1" width="31.72"/>
  </cols>
  <sheetData>
    <row r="1" customFormat="false" ht="14.25" hidden="false" customHeight="false" outlineLevel="0" collapsed="false">
      <c r="A1" s="2" t="s">
        <v>0</v>
      </c>
      <c r="B1" s="2"/>
      <c r="C1" s="2"/>
      <c r="D1" s="2"/>
      <c r="E1" s="3"/>
      <c r="F1" s="3"/>
      <c r="G1" s="3"/>
    </row>
    <row r="2" customFormat="false" ht="14.25" hidden="false" customHeight="false" outlineLevel="0" collapsed="false">
      <c r="A2" s="2" t="s">
        <v>1</v>
      </c>
      <c r="B2" s="2"/>
      <c r="C2" s="2"/>
      <c r="D2" s="2"/>
      <c r="E2" s="3"/>
      <c r="F2" s="3"/>
      <c r="G2" s="3"/>
    </row>
    <row r="3" customFormat="false" ht="14.25" hidden="false" customHeight="false" outlineLevel="0" collapsed="false">
      <c r="A3" s="2" t="s">
        <v>2</v>
      </c>
      <c r="B3" s="2"/>
      <c r="C3" s="2"/>
      <c r="D3" s="2"/>
      <c r="E3" s="3"/>
      <c r="F3" s="3"/>
      <c r="G3" s="3"/>
    </row>
    <row r="4" customFormat="false" ht="14.25" hidden="false" customHeight="false" outlineLevel="0" collapsed="false">
      <c r="A4" s="4"/>
      <c r="B4" s="4"/>
      <c r="C4" s="4"/>
      <c r="D4" s="5" t="s">
        <v>3</v>
      </c>
    </row>
    <row r="5" customFormat="false" ht="29.25" hidden="false" customHeight="true" outlineLevel="0" collapsed="false">
      <c r="A5" s="6" t="s">
        <v>4</v>
      </c>
      <c r="B5" s="6" t="s">
        <v>5</v>
      </c>
      <c r="C5" s="6"/>
      <c r="D5" s="7" t="s">
        <v>6</v>
      </c>
    </row>
    <row r="6" customFormat="false" ht="31.5" hidden="false" customHeight="true" outlineLevel="0" collapsed="false">
      <c r="A6" s="6"/>
      <c r="B6" s="6" t="n">
        <v>2025</v>
      </c>
      <c r="C6" s="8" t="n">
        <v>2026</v>
      </c>
      <c r="D6" s="7"/>
    </row>
    <row r="7" customFormat="false" ht="14.25" hidden="false" customHeight="false" outlineLevel="0" collapsed="false">
      <c r="A7" s="9" t="s">
        <v>7</v>
      </c>
      <c r="B7" s="10" t="n">
        <f aca="false">SUM(B8:B26)</f>
        <v>1115651.203</v>
      </c>
      <c r="C7" s="10" t="n">
        <f aca="false">SUM(C8:C26)</f>
        <v>1307804.778</v>
      </c>
      <c r="D7" s="11" t="n">
        <f aca="false">C7/B7*100</f>
        <v>117.223445328011</v>
      </c>
    </row>
    <row r="8" customFormat="false" ht="14.25" hidden="false" customHeight="false" outlineLevel="0" collapsed="false">
      <c r="A8" s="12" t="s">
        <v>8</v>
      </c>
      <c r="B8" s="13" t="n">
        <v>246435.447</v>
      </c>
      <c r="C8" s="13" t="n">
        <v>245141.764</v>
      </c>
      <c r="D8" s="14" t="n">
        <f aca="false">C8/B8*100</f>
        <v>99.4750418351951</v>
      </c>
    </row>
    <row r="9" customFormat="false" ht="61.15" hidden="false" customHeight="false" outlineLevel="0" collapsed="false">
      <c r="A9" s="15" t="s">
        <v>9</v>
      </c>
      <c r="B9" s="13" t="n">
        <v>16852.369</v>
      </c>
      <c r="C9" s="13" t="n">
        <v>21073.395</v>
      </c>
      <c r="D9" s="14" t="n">
        <f aca="false">C9/B9*100</f>
        <v>125.04707795088</v>
      </c>
    </row>
    <row r="10" customFormat="false" ht="18" hidden="false" customHeight="true" outlineLevel="0" collapsed="false">
      <c r="A10" s="15" t="s">
        <v>10</v>
      </c>
      <c r="B10" s="13" t="n">
        <v>106.875</v>
      </c>
      <c r="C10" s="13" t="n">
        <v>190.462</v>
      </c>
      <c r="D10" s="14" t="n">
        <f aca="false">C10/B10*100</f>
        <v>178.210058479532</v>
      </c>
    </row>
    <row r="11" customFormat="false" ht="49.25" hidden="false" customHeight="false" outlineLevel="0" collapsed="false">
      <c r="A11" s="15" t="s">
        <v>11</v>
      </c>
      <c r="B11" s="13" t="n">
        <v>21506.256</v>
      </c>
      <c r="C11" s="13" t="n">
        <v>21483.279</v>
      </c>
      <c r="D11" s="14" t="n">
        <f aca="false">C11/B11*100</f>
        <v>99.8931613201294</v>
      </c>
    </row>
    <row r="12" customFormat="false" ht="49.25" hidden="false" customHeight="false" outlineLevel="0" collapsed="false">
      <c r="A12" s="15" t="s">
        <v>12</v>
      </c>
      <c r="B12" s="13" t="n">
        <v>10.91</v>
      </c>
      <c r="C12" s="13" t="n">
        <v>13.457</v>
      </c>
      <c r="D12" s="14" t="n">
        <f aca="false">C12/B12*100</f>
        <v>123.345554537122</v>
      </c>
    </row>
    <row r="13" customFormat="false" ht="14.25" hidden="false" customHeight="false" outlineLevel="0" collapsed="false">
      <c r="A13" s="12" t="s">
        <v>13</v>
      </c>
      <c r="B13" s="13" t="n">
        <v>5243.206</v>
      </c>
      <c r="C13" s="13" t="n">
        <v>3852.306</v>
      </c>
      <c r="D13" s="14" t="n">
        <f aca="false">C13/B13*100</f>
        <v>73.4723373447467</v>
      </c>
    </row>
    <row r="14" customFormat="false" ht="49.25" hidden="false" customHeight="false" outlineLevel="0" collapsed="false">
      <c r="A14" s="15" t="s">
        <v>14</v>
      </c>
      <c r="B14" s="13" t="n">
        <v>7207.658</v>
      </c>
      <c r="C14" s="13" t="n">
        <v>2336.571</v>
      </c>
      <c r="D14" s="14" t="n">
        <f aca="false">C14/B14*100</f>
        <v>32.4178949667146</v>
      </c>
    </row>
    <row r="15" customFormat="false" ht="14.25" hidden="false" customHeight="false" outlineLevel="0" collapsed="false">
      <c r="A15" s="12" t="s">
        <v>15</v>
      </c>
      <c r="B15" s="13" t="n">
        <v>686.086</v>
      </c>
      <c r="C15" s="13" t="n">
        <v>943.157</v>
      </c>
      <c r="D15" s="14" t="n">
        <f aca="false">C15/B15*100</f>
        <v>137.469209399405</v>
      </c>
    </row>
    <row r="16" customFormat="false" ht="14.25" hidden="false" customHeight="false" outlineLevel="0" collapsed="false">
      <c r="A16" s="12" t="s">
        <v>16</v>
      </c>
      <c r="B16" s="13" t="n">
        <v>952.98</v>
      </c>
      <c r="C16" s="13" t="n">
        <v>909.331</v>
      </c>
      <c r="D16" s="14" t="n">
        <f aca="false">C16/B16*100</f>
        <v>95.4197359860648</v>
      </c>
    </row>
    <row r="17" customFormat="false" ht="14.25" hidden="false" customHeight="false" outlineLevel="0" collapsed="false">
      <c r="A17" s="12" t="s">
        <v>17</v>
      </c>
      <c r="B17" s="13" t="n">
        <v>253503.947</v>
      </c>
      <c r="C17" s="13" t="n">
        <v>244236.215</v>
      </c>
      <c r="D17" s="14" t="n">
        <f aca="false">C17/B17*100</f>
        <v>96.3441468625339</v>
      </c>
    </row>
    <row r="18" customFormat="false" ht="14.25" hidden="false" customHeight="false" outlineLevel="0" collapsed="false">
      <c r="A18" s="12" t="s">
        <v>18</v>
      </c>
      <c r="B18" s="13" t="n">
        <v>3178.727</v>
      </c>
      <c r="C18" s="13" t="n">
        <v>2562.325</v>
      </c>
      <c r="D18" s="14" t="n">
        <f aca="false">C18/B18*100</f>
        <v>80.6085266208768</v>
      </c>
    </row>
    <row r="19" customFormat="false" ht="37.3" hidden="false" customHeight="false" outlineLevel="0" collapsed="false">
      <c r="A19" s="15" t="s">
        <v>19</v>
      </c>
      <c r="B19" s="13" t="n">
        <v>410823.937</v>
      </c>
      <c r="C19" s="13" t="n">
        <f aca="false">723802.765-2828.99</f>
        <v>720973.775</v>
      </c>
      <c r="D19" s="14" t="n">
        <f aca="false">C19/B19*100</f>
        <v>175.494587843356</v>
      </c>
    </row>
    <row r="20" customFormat="false" ht="14.25" hidden="false" customHeight="false" outlineLevel="0" collapsed="false">
      <c r="A20" s="12" t="s">
        <v>20</v>
      </c>
      <c r="B20" s="13" t="n">
        <v>2520.527</v>
      </c>
      <c r="C20" s="13" t="n">
        <v>2828.99</v>
      </c>
      <c r="D20" s="14" t="n">
        <f aca="false">C20/B20*100</f>
        <v>112.238035934549</v>
      </c>
    </row>
    <row r="21" customFormat="false" ht="14.25" hidden="false" customHeight="false" outlineLevel="0" collapsed="false">
      <c r="A21" s="12" t="s">
        <v>21</v>
      </c>
      <c r="B21" s="13" t="n">
        <v>142.287</v>
      </c>
      <c r="C21" s="13" t="n">
        <v>0</v>
      </c>
      <c r="D21" s="14" t="n">
        <f aca="false">C21/B21*100</f>
        <v>0</v>
      </c>
    </row>
    <row r="22" customFormat="false" ht="37.3" hidden="false" customHeight="false" outlineLevel="0" collapsed="false">
      <c r="A22" s="15" t="s">
        <v>22</v>
      </c>
      <c r="B22" s="13" t="n">
        <v>49357.58</v>
      </c>
      <c r="C22" s="13" t="n">
        <v>0</v>
      </c>
      <c r="D22" s="14" t="n">
        <f aca="false">C22/B22*100</f>
        <v>0</v>
      </c>
    </row>
    <row r="23" customFormat="false" ht="49.25" hidden="false" customHeight="false" outlineLevel="0" collapsed="false">
      <c r="A23" s="15" t="s">
        <v>23</v>
      </c>
      <c r="B23" s="13" t="n">
        <v>23883.746</v>
      </c>
      <c r="C23" s="13" t="n">
        <v>30544.714</v>
      </c>
      <c r="D23" s="14" t="n">
        <f aca="false">C23/B23*100</f>
        <v>127.88912593527</v>
      </c>
    </row>
    <row r="24" customFormat="false" ht="49.25" hidden="false" customHeight="false" outlineLevel="0" collapsed="false">
      <c r="A24" s="15" t="s">
        <v>24</v>
      </c>
      <c r="B24" s="13" t="n">
        <v>60907.297</v>
      </c>
      <c r="C24" s="13" t="n">
        <v>3023.388</v>
      </c>
      <c r="D24" s="14" t="n">
        <f aca="false">C24/B24*100</f>
        <v>4.96391754176844</v>
      </c>
    </row>
    <row r="25" customFormat="false" ht="14.25" hidden="false" customHeight="false" outlineLevel="0" collapsed="false">
      <c r="A25" s="12" t="s">
        <v>25</v>
      </c>
      <c r="B25" s="13" t="n">
        <v>12052.368</v>
      </c>
      <c r="C25" s="13" t="n">
        <v>7122.641</v>
      </c>
      <c r="D25" s="14" t="n">
        <f aca="false">C25/B25*100</f>
        <v>59.0974404366013</v>
      </c>
    </row>
    <row r="26" customFormat="false" ht="14.25" hidden="false" customHeight="false" outlineLevel="0" collapsed="false">
      <c r="A26" s="12" t="s">
        <v>26</v>
      </c>
      <c r="B26" s="13" t="n">
        <v>279</v>
      </c>
      <c r="C26" s="13" t="n">
        <v>569.008</v>
      </c>
      <c r="D26" s="14" t="n">
        <f aca="false">C26/B26*100</f>
        <v>203.945519713262</v>
      </c>
    </row>
    <row r="27" customFormat="false" ht="25.35" hidden="false" customHeight="false" outlineLevel="0" collapsed="false">
      <c r="A27" s="16" t="s">
        <v>27</v>
      </c>
      <c r="B27" s="10" t="n">
        <f aca="false">SUM(B28:B34)</f>
        <v>970775.648</v>
      </c>
      <c r="C27" s="10" t="n">
        <f aca="false">SUM(C28:C34)</f>
        <v>889571.049</v>
      </c>
      <c r="D27" s="11" t="n">
        <f aca="false">C27/B27*100</f>
        <v>91.6350807555486</v>
      </c>
    </row>
    <row r="28" customFormat="false" ht="73.1" hidden="false" customHeight="false" outlineLevel="0" collapsed="false">
      <c r="A28" s="15" t="s">
        <v>28</v>
      </c>
      <c r="B28" s="13" t="n">
        <v>4962.4</v>
      </c>
      <c r="C28" s="13" t="n">
        <v>0</v>
      </c>
      <c r="D28" s="17" t="n">
        <f aca="false">C28/B28*100</f>
        <v>0</v>
      </c>
    </row>
    <row r="29" customFormat="false" ht="37.3" hidden="false" customHeight="false" outlineLevel="0" collapsed="false">
      <c r="A29" s="15" t="s">
        <v>29</v>
      </c>
      <c r="B29" s="13" t="n">
        <v>147722.2</v>
      </c>
      <c r="C29" s="13" t="n">
        <v>45065.33</v>
      </c>
      <c r="D29" s="17" t="n">
        <f aca="false">C29/B29*100</f>
        <v>30.5068094030552</v>
      </c>
    </row>
    <row r="30" customFormat="false" ht="37.3" hidden="false" customHeight="false" outlineLevel="0" collapsed="false">
      <c r="A30" s="15" t="s">
        <v>30</v>
      </c>
      <c r="B30" s="13" t="n">
        <v>627537.7</v>
      </c>
      <c r="C30" s="13" t="n">
        <v>562271.7</v>
      </c>
      <c r="D30" s="17" t="n">
        <f aca="false">C30/B30*100</f>
        <v>89.5996686732925</v>
      </c>
    </row>
    <row r="31" customFormat="false" ht="25.35" hidden="false" customHeight="false" outlineLevel="0" collapsed="false">
      <c r="A31" s="15" t="s">
        <v>31</v>
      </c>
      <c r="B31" s="13" t="n">
        <v>37177.554</v>
      </c>
      <c r="C31" s="13" t="n">
        <v>45134.661</v>
      </c>
      <c r="D31" s="17" t="n">
        <f aca="false">C31/B31*100</f>
        <v>121.402986866753</v>
      </c>
    </row>
    <row r="32" customFormat="false" ht="25.35" hidden="false" customHeight="false" outlineLevel="0" collapsed="false">
      <c r="A32" s="15" t="s">
        <v>32</v>
      </c>
      <c r="B32" s="13" t="n">
        <v>51953.754</v>
      </c>
      <c r="C32" s="13" t="n">
        <v>4811.817</v>
      </c>
      <c r="D32" s="17" t="n">
        <f aca="false">C32/B32*100</f>
        <v>9.26173111571495</v>
      </c>
    </row>
    <row r="33" customFormat="false" ht="85.05" hidden="false" customHeight="false" outlineLevel="0" collapsed="false">
      <c r="A33" s="15" t="s">
        <v>33</v>
      </c>
      <c r="B33" s="13" t="n">
        <v>102508.432</v>
      </c>
      <c r="C33" s="13" t="n">
        <v>243505.788</v>
      </c>
      <c r="D33" s="17" t="n">
        <f aca="false">C33/B33*100</f>
        <v>237.547081005005</v>
      </c>
    </row>
    <row r="34" customFormat="false" ht="97" hidden="false" customHeight="false" outlineLevel="0" collapsed="false">
      <c r="A34" s="15" t="s">
        <v>34</v>
      </c>
      <c r="B34" s="13" t="n">
        <v>-1086.392</v>
      </c>
      <c r="C34" s="13" t="n">
        <v>-11218.247</v>
      </c>
      <c r="D34" s="17" t="n">
        <f aca="false">C34/B34*100</f>
        <v>1032.61502293831</v>
      </c>
    </row>
    <row r="35" customFormat="false" ht="14.25" hidden="false" customHeight="false" outlineLevel="0" collapsed="false">
      <c r="A35" s="18" t="s">
        <v>35</v>
      </c>
      <c r="B35" s="19" t="n">
        <f aca="false">B7+B27</f>
        <v>2086426.851</v>
      </c>
      <c r="C35" s="19" t="n">
        <f aca="false">C7+C27</f>
        <v>2197375.827</v>
      </c>
      <c r="D35" s="20" t="n">
        <f aca="false">C35/B35*100</f>
        <v>105.31765472376</v>
      </c>
    </row>
    <row r="36" customFormat="false" ht="14.25" hidden="false" customHeight="false" outlineLevel="0" collapsed="false">
      <c r="A36" s="15"/>
      <c r="B36" s="13"/>
      <c r="C36" s="13"/>
      <c r="D36" s="14"/>
    </row>
    <row r="37" customFormat="false" ht="37.3" hidden="false" customHeight="false" outlineLevel="0" collapsed="false">
      <c r="A37" s="16" t="s">
        <v>36</v>
      </c>
      <c r="B37" s="21" t="n">
        <f aca="false">SUM(B38:B44)</f>
        <v>88530.10215</v>
      </c>
      <c r="C37" s="21" t="n">
        <f aca="false">SUM(C38:C44)</f>
        <v>97417.48574</v>
      </c>
      <c r="D37" s="11" t="n">
        <f aca="false">C37/B37*100</f>
        <v>110.038826765321</v>
      </c>
    </row>
    <row r="38" customFormat="false" ht="85.05" hidden="false" customHeight="false" outlineLevel="0" collapsed="false">
      <c r="A38" s="22" t="s">
        <v>37</v>
      </c>
      <c r="B38" s="23" t="n">
        <v>2111.80282</v>
      </c>
      <c r="C38" s="23" t="n">
        <v>2500.05257</v>
      </c>
      <c r="D38" s="17" t="n">
        <f aca="false">C38/B38*100</f>
        <v>118.384753837955</v>
      </c>
    </row>
    <row r="39" customFormat="false" ht="120.85" hidden="false" customHeight="false" outlineLevel="0" collapsed="false">
      <c r="A39" s="22" t="s">
        <v>38</v>
      </c>
      <c r="B39" s="24" t="n">
        <v>2544.61346</v>
      </c>
      <c r="C39" s="25" t="n">
        <v>2892.22485</v>
      </c>
      <c r="D39" s="17" t="n">
        <f aca="false">C39/B39*100</f>
        <v>113.66067559825</v>
      </c>
    </row>
    <row r="40" customFormat="false" ht="132.8" hidden="false" customHeight="false" outlineLevel="0" collapsed="false">
      <c r="A40" s="22" t="s">
        <v>39</v>
      </c>
      <c r="B40" s="23" t="n">
        <v>55017.69886</v>
      </c>
      <c r="C40" s="23" t="n">
        <v>54061.12826</v>
      </c>
      <c r="D40" s="17" t="n">
        <f aca="false">C40/B40*100</f>
        <v>98.2613402235631</v>
      </c>
    </row>
    <row r="41" customFormat="false" ht="14.25" hidden="false" customHeight="false" outlineLevel="0" collapsed="false">
      <c r="A41" s="22" t="s">
        <v>40</v>
      </c>
      <c r="B41" s="23" t="n">
        <v>0</v>
      </c>
      <c r="C41" s="23" t="n">
        <v>61</v>
      </c>
      <c r="D41" s="17" t="n">
        <v>0</v>
      </c>
    </row>
    <row r="42" customFormat="false" ht="97" hidden="false" customHeight="false" outlineLevel="0" collapsed="false">
      <c r="A42" s="22" t="s">
        <v>41</v>
      </c>
      <c r="B42" s="23" t="n">
        <v>9092.77405</v>
      </c>
      <c r="C42" s="23" t="n">
        <v>9951.28874</v>
      </c>
      <c r="D42" s="17" t="n">
        <f aca="false">C42/B42*100</f>
        <v>109.441724662673</v>
      </c>
    </row>
    <row r="43" customFormat="false" ht="14.25" hidden="true" customHeight="false" outlineLevel="0" collapsed="false">
      <c r="A43" s="22" t="s">
        <v>42</v>
      </c>
      <c r="B43" s="26"/>
      <c r="C43" s="23"/>
      <c r="D43" s="17" t="e">
        <f aca="false">B43/B43*100</f>
        <v>#DIV/0!</v>
      </c>
    </row>
    <row r="44" customFormat="false" ht="37.3" hidden="false" customHeight="false" outlineLevel="0" collapsed="false">
      <c r="A44" s="22" t="s">
        <v>43</v>
      </c>
      <c r="B44" s="23" t="n">
        <v>19763.21296</v>
      </c>
      <c r="C44" s="23" t="n">
        <v>27951.79132</v>
      </c>
      <c r="D44" s="17" t="n">
        <f aca="false">C44/B44*100</f>
        <v>141.433436843358</v>
      </c>
    </row>
    <row r="45" customFormat="false" ht="25.35" hidden="false" customHeight="false" outlineLevel="0" collapsed="false">
      <c r="A45" s="16" t="s">
        <v>44</v>
      </c>
      <c r="B45" s="21" t="n">
        <f aca="false">B46</f>
        <v>2058.76036</v>
      </c>
      <c r="C45" s="21" t="n">
        <f aca="false">C46</f>
        <v>2378.66447</v>
      </c>
      <c r="D45" s="11" t="n">
        <f aca="false">C45/B45*100</f>
        <v>115.53867639068</v>
      </c>
    </row>
    <row r="46" customFormat="false" ht="37.3" hidden="false" customHeight="false" outlineLevel="0" collapsed="false">
      <c r="A46" s="27" t="s">
        <v>45</v>
      </c>
      <c r="B46" s="23" t="n">
        <v>2058.76036</v>
      </c>
      <c r="C46" s="23" t="n">
        <v>2378.66447</v>
      </c>
      <c r="D46" s="17" t="n">
        <f aca="false">C46/B46*100</f>
        <v>115.53867639068</v>
      </c>
    </row>
    <row r="47" customFormat="false" ht="61.15" hidden="false" customHeight="false" outlineLevel="0" collapsed="false">
      <c r="A47" s="16" t="s">
        <v>46</v>
      </c>
      <c r="B47" s="21" t="n">
        <f aca="false">SUM(B48:B52)</f>
        <v>8941.43824</v>
      </c>
      <c r="C47" s="21" t="n">
        <f aca="false">SUM(C48:C52)</f>
        <v>10905.31423</v>
      </c>
      <c r="D47" s="11" t="n">
        <f aca="false">C47/B47*100</f>
        <v>121.963759490218</v>
      </c>
    </row>
    <row r="48" customFormat="false" ht="14.25" hidden="false" customHeight="false" outlineLevel="0" collapsed="false">
      <c r="A48" s="28" t="s">
        <v>47</v>
      </c>
      <c r="B48" s="26" t="n">
        <v>1771.84149</v>
      </c>
      <c r="C48" s="26" t="n">
        <v>2203.8838</v>
      </c>
      <c r="D48" s="17" t="n">
        <f aca="false">C48/B48*100</f>
        <v>124.383801397494</v>
      </c>
    </row>
    <row r="49" customFormat="false" ht="85.05" hidden="false" customHeight="false" outlineLevel="0" collapsed="false">
      <c r="A49" s="29" t="s">
        <v>48</v>
      </c>
      <c r="B49" s="26" t="n">
        <v>5786.27373</v>
      </c>
      <c r="C49" s="26" t="n">
        <v>7705.3961</v>
      </c>
      <c r="D49" s="17" t="n">
        <f aca="false">C49/B49*100</f>
        <v>133.166809237696</v>
      </c>
    </row>
    <row r="50" customFormat="false" ht="37.3" hidden="true" customHeight="false" outlineLevel="0" collapsed="false">
      <c r="A50" s="29" t="s">
        <v>49</v>
      </c>
      <c r="B50" s="26"/>
      <c r="C50" s="26"/>
      <c r="D50" s="17" t="e">
        <f aca="false">B50/B50*100</f>
        <v>#DIV/0!</v>
      </c>
    </row>
    <row r="51" customFormat="false" ht="25.35" hidden="true" customHeight="false" outlineLevel="0" collapsed="false">
      <c r="A51" s="29" t="s">
        <v>50</v>
      </c>
      <c r="B51" s="26"/>
      <c r="C51" s="26"/>
      <c r="D51" s="17" t="e">
        <f aca="false">B51/B51*100</f>
        <v>#DIV/0!</v>
      </c>
    </row>
    <row r="52" customFormat="false" ht="61.15" hidden="false" customHeight="false" outlineLevel="0" collapsed="false">
      <c r="A52" s="29" t="s">
        <v>51</v>
      </c>
      <c r="B52" s="26" t="n">
        <v>1383.32302</v>
      </c>
      <c r="C52" s="26" t="n">
        <v>996.03433</v>
      </c>
      <c r="D52" s="17" t="n">
        <f aca="false">C52/B52*100</f>
        <v>72.0030184996126</v>
      </c>
    </row>
    <row r="53" customFormat="false" ht="25.35" hidden="false" customHeight="false" outlineLevel="0" collapsed="false">
      <c r="A53" s="30" t="s">
        <v>52</v>
      </c>
      <c r="B53" s="21" t="n">
        <f aca="false">SUM(B54:B63)</f>
        <v>170453.56801</v>
      </c>
      <c r="C53" s="21" t="n">
        <f aca="false">SUM(C54:C63)</f>
        <v>156360.14611</v>
      </c>
      <c r="D53" s="11" t="n">
        <f aca="false">C53/B53*100</f>
        <v>91.7318117393863</v>
      </c>
    </row>
    <row r="54" customFormat="false" ht="0.75" hidden="false" customHeight="true" outlineLevel="0" collapsed="false">
      <c r="A54" s="29" t="s">
        <v>53</v>
      </c>
      <c r="B54" s="26"/>
      <c r="D54" s="11" t="e">
        <f aca="false">C54/B54*100</f>
        <v>#DIV/0!</v>
      </c>
    </row>
    <row r="55" customFormat="false" ht="16.5" hidden="false" customHeight="true" outlineLevel="0" collapsed="false">
      <c r="A55" s="29" t="s">
        <v>54</v>
      </c>
      <c r="B55" s="26" t="n">
        <v>94431.79859</v>
      </c>
      <c r="C55" s="26" t="n">
        <v>74091.91219</v>
      </c>
      <c r="D55" s="17" t="n">
        <f aca="false">C55/B55*100</f>
        <v>78.4607656491741</v>
      </c>
    </row>
    <row r="56" customFormat="false" ht="25.35" hidden="false" customHeight="false" outlineLevel="0" collapsed="false">
      <c r="A56" s="29" t="s">
        <v>55</v>
      </c>
      <c r="B56" s="26" t="n">
        <v>9882.418</v>
      </c>
      <c r="C56" s="26" t="n">
        <v>0</v>
      </c>
      <c r="D56" s="17" t="n">
        <f aca="false">C56/B56*100</f>
        <v>0</v>
      </c>
    </row>
    <row r="57" customFormat="false" ht="14.25" hidden="false" customHeight="false" outlineLevel="0" collapsed="false">
      <c r="A57" s="29" t="s">
        <v>56</v>
      </c>
      <c r="B57" s="26" t="n">
        <v>138</v>
      </c>
      <c r="C57" s="26" t="n">
        <v>87.49</v>
      </c>
      <c r="D57" s="17" t="n">
        <f aca="false">C57/B57*100</f>
        <v>63.3985507246377</v>
      </c>
    </row>
    <row r="58" customFormat="false" ht="14.25" hidden="false" customHeight="false" outlineLevel="0" collapsed="false">
      <c r="A58" s="29" t="s">
        <v>57</v>
      </c>
      <c r="B58" s="26" t="n">
        <v>0</v>
      </c>
      <c r="C58" s="26" t="n">
        <v>72.1</v>
      </c>
      <c r="D58" s="17" t="n">
        <v>0</v>
      </c>
    </row>
    <row r="59" customFormat="false" ht="14.25" hidden="false" customHeight="false" outlineLevel="0" collapsed="false">
      <c r="A59" s="29" t="s">
        <v>58</v>
      </c>
      <c r="B59" s="26" t="n">
        <v>857.10793</v>
      </c>
      <c r="C59" s="26" t="n">
        <v>937.91451</v>
      </c>
      <c r="D59" s="17" t="n">
        <f aca="false">C59/B59*100</f>
        <v>109.427818501224</v>
      </c>
    </row>
    <row r="60" customFormat="false" ht="25.35" hidden="false" customHeight="false" outlineLevel="0" collapsed="false">
      <c r="A60" s="29" t="s">
        <v>59</v>
      </c>
      <c r="B60" s="26" t="n">
        <v>63798.81841</v>
      </c>
      <c r="C60" s="26" t="n">
        <v>66718.71962</v>
      </c>
      <c r="D60" s="17" t="n">
        <f aca="false">C60/B60*100</f>
        <v>104.576732426666</v>
      </c>
    </row>
    <row r="61" customFormat="false" ht="14.25" hidden="true" customHeight="false" outlineLevel="0" collapsed="false">
      <c r="A61" s="29" t="s">
        <v>60</v>
      </c>
      <c r="B61" s="26"/>
      <c r="C61" s="26"/>
      <c r="D61" s="17" t="e">
        <f aca="false">B61/B61*100</f>
        <v>#DIV/0!</v>
      </c>
    </row>
    <row r="62" customFormat="false" ht="49.25" hidden="true" customHeight="false" outlineLevel="0" collapsed="false">
      <c r="A62" s="29" t="s">
        <v>61</v>
      </c>
      <c r="B62" s="26"/>
      <c r="C62" s="26"/>
      <c r="D62" s="17" t="e">
        <f aca="false">B62/B62*100</f>
        <v>#DIV/0!</v>
      </c>
    </row>
    <row r="63" customFormat="false" ht="37.3" hidden="false" customHeight="false" outlineLevel="0" collapsed="false">
      <c r="A63" s="29" t="s">
        <v>62</v>
      </c>
      <c r="B63" s="26" t="n">
        <v>1345.42508</v>
      </c>
      <c r="C63" s="26" t="n">
        <v>14452.00979</v>
      </c>
      <c r="D63" s="17" t="n">
        <f aca="false">C63/B63*100</f>
        <v>1074.15938686084</v>
      </c>
    </row>
    <row r="64" customFormat="false" ht="37.3" hidden="false" customHeight="false" outlineLevel="0" collapsed="false">
      <c r="A64" s="30" t="s">
        <v>63</v>
      </c>
      <c r="B64" s="21" t="n">
        <f aca="false">SUM(B65:B68)</f>
        <v>252745.37056</v>
      </c>
      <c r="C64" s="21" t="n">
        <f aca="false">SUM(C65:C68)</f>
        <v>289073.71869</v>
      </c>
      <c r="D64" s="11" t="n">
        <f aca="false">C64/B64*100</f>
        <v>114.373496950511</v>
      </c>
    </row>
    <row r="65" customFormat="false" ht="14.25" hidden="false" customHeight="false" outlineLevel="0" collapsed="false">
      <c r="A65" s="29" t="s">
        <v>64</v>
      </c>
      <c r="B65" s="26" t="n">
        <v>847.05381</v>
      </c>
      <c r="C65" s="26" t="n">
        <v>4863.08183</v>
      </c>
      <c r="D65" s="17" t="n">
        <f aca="false">C65/B65*100</f>
        <v>574.117225209105</v>
      </c>
    </row>
    <row r="66" customFormat="false" ht="25.35" hidden="false" customHeight="false" outlineLevel="0" collapsed="false">
      <c r="A66" s="27" t="s">
        <v>65</v>
      </c>
      <c r="B66" s="26" t="n">
        <v>22507.12166</v>
      </c>
      <c r="C66" s="26" t="n">
        <v>22935.38309</v>
      </c>
      <c r="D66" s="17" t="n">
        <f aca="false">C66/B66*100</f>
        <v>101.902781868199</v>
      </c>
    </row>
    <row r="67" customFormat="false" ht="14.25" hidden="false" customHeight="false" outlineLevel="0" collapsed="false">
      <c r="A67" s="29" t="s">
        <v>66</v>
      </c>
      <c r="B67" s="26" t="n">
        <v>119536.87609</v>
      </c>
      <c r="C67" s="26" t="n">
        <v>142520.51599</v>
      </c>
      <c r="D67" s="17" t="n">
        <f aca="false">C67/B67*100</f>
        <v>119.227238197772</v>
      </c>
    </row>
    <row r="68" customFormat="false" ht="49.25" hidden="false" customHeight="false" outlineLevel="0" collapsed="false">
      <c r="A68" s="29" t="s">
        <v>67</v>
      </c>
      <c r="B68" s="26" t="n">
        <v>109854.319</v>
      </c>
      <c r="C68" s="26" t="n">
        <v>118754.73778</v>
      </c>
      <c r="D68" s="17" t="n">
        <f aca="false">C68/B68*100</f>
        <v>108.102019894184</v>
      </c>
    </row>
    <row r="69" customFormat="false" ht="37.3" hidden="false" customHeight="false" outlineLevel="0" collapsed="false">
      <c r="A69" s="30" t="s">
        <v>68</v>
      </c>
      <c r="B69" s="21" t="n">
        <f aca="false">SUM(B70:B73)</f>
        <v>492.024</v>
      </c>
      <c r="C69" s="21" t="n">
        <f aca="false">SUM(C70:C73)</f>
        <v>185.211</v>
      </c>
      <c r="D69" s="11" t="n">
        <f aca="false">C69/B69*100</f>
        <v>37.642675967026</v>
      </c>
    </row>
    <row r="70" customFormat="false" ht="25.35" hidden="true" customHeight="false" outlineLevel="0" collapsed="false">
      <c r="A70" s="29" t="s">
        <v>69</v>
      </c>
      <c r="B70" s="26"/>
      <c r="D70" s="14" t="e">
        <f aca="false">B70/B70*100</f>
        <v>#DIV/0!</v>
      </c>
    </row>
    <row r="71" customFormat="false" ht="37.3" hidden="false" customHeight="false" outlineLevel="0" collapsed="false">
      <c r="A71" s="29" t="s">
        <v>70</v>
      </c>
      <c r="B71" s="26" t="n">
        <v>492.024</v>
      </c>
      <c r="C71" s="26" t="n">
        <v>185.211</v>
      </c>
      <c r="D71" s="17" t="n">
        <f aca="false">C71/B71*100</f>
        <v>37.642675967026</v>
      </c>
    </row>
    <row r="72" customFormat="false" ht="49.25" hidden="true" customHeight="false" outlineLevel="0" collapsed="false">
      <c r="A72" s="29" t="s">
        <v>71</v>
      </c>
      <c r="B72" s="26"/>
      <c r="D72" s="14" t="e">
        <f aca="false">B72/B72*100</f>
        <v>#DIV/0!</v>
      </c>
    </row>
    <row r="73" customFormat="false" ht="37.3" hidden="true" customHeight="false" outlineLevel="0" collapsed="false">
      <c r="A73" s="29" t="s">
        <v>72</v>
      </c>
      <c r="B73" s="26"/>
      <c r="D73" s="14" t="e">
        <f aca="false">B73/B73*100</f>
        <v>#DIV/0!</v>
      </c>
    </row>
    <row r="74" customFormat="false" ht="14.25" hidden="false" customHeight="false" outlineLevel="0" collapsed="false">
      <c r="A74" s="30" t="s">
        <v>73</v>
      </c>
      <c r="B74" s="21" t="n">
        <f aca="false">SUM(B75:B82)</f>
        <v>1117975.40507</v>
      </c>
      <c r="C74" s="21" t="n">
        <f aca="false">SUM(C75:C82)</f>
        <v>1079126.22844</v>
      </c>
      <c r="D74" s="11" t="n">
        <f aca="false">C74/B74*100</f>
        <v>96.5250419236577</v>
      </c>
    </row>
    <row r="75" customFormat="false" ht="25.35" hidden="false" customHeight="false" outlineLevel="0" collapsed="false">
      <c r="A75" s="29" t="s">
        <v>74</v>
      </c>
      <c r="B75" s="26" t="n">
        <v>178740.2724</v>
      </c>
      <c r="C75" s="26" t="n">
        <v>133401.62893</v>
      </c>
      <c r="D75" s="17" t="n">
        <f aca="false">C75/B75*100</f>
        <v>74.6343435302944</v>
      </c>
    </row>
    <row r="76" customFormat="false" ht="14.25" hidden="false" customHeight="false" outlineLevel="0" collapsed="false">
      <c r="A76" s="29" t="s">
        <v>75</v>
      </c>
      <c r="B76" s="26" t="n">
        <v>682392.82538</v>
      </c>
      <c r="C76" s="26" t="n">
        <v>674631.48537</v>
      </c>
      <c r="D76" s="17" t="n">
        <f aca="false">C76/B76*100</f>
        <v>98.8626287203887</v>
      </c>
    </row>
    <row r="77" customFormat="false" ht="25.35" hidden="false" customHeight="false" outlineLevel="0" collapsed="false">
      <c r="A77" s="29" t="s">
        <v>76</v>
      </c>
      <c r="B77" s="26" t="n">
        <v>116621.8095</v>
      </c>
      <c r="C77" s="26" t="n">
        <v>127315.40722</v>
      </c>
      <c r="D77" s="17" t="n">
        <f aca="false">C77/B77*100</f>
        <v>109.169466471021</v>
      </c>
    </row>
    <row r="78" customFormat="false" ht="37.3" hidden="true" customHeight="false" outlineLevel="0" collapsed="false">
      <c r="A78" s="22" t="s">
        <v>77</v>
      </c>
      <c r="B78" s="26"/>
      <c r="C78" s="26"/>
      <c r="D78" s="17" t="e">
        <f aca="false">B78/B78*100</f>
        <v>#DIV/0!</v>
      </c>
    </row>
    <row r="79" customFormat="false" ht="61.15" hidden="true" customHeight="false" outlineLevel="0" collapsed="false">
      <c r="A79" s="29" t="s">
        <v>78</v>
      </c>
      <c r="B79" s="26" t="n">
        <v>0</v>
      </c>
      <c r="C79" s="26" t="n">
        <v>0</v>
      </c>
      <c r="D79" s="17" t="n">
        <v>0</v>
      </c>
    </row>
    <row r="80" customFormat="false" ht="37.3" hidden="true" customHeight="false" outlineLevel="0" collapsed="false">
      <c r="A80" s="29" t="s">
        <v>79</v>
      </c>
      <c r="B80" s="26"/>
      <c r="C80" s="26"/>
      <c r="D80" s="17" t="e">
        <f aca="false">B80/B80*100</f>
        <v>#DIV/0!</v>
      </c>
    </row>
    <row r="81" customFormat="false" ht="14.25" hidden="false" customHeight="false" outlineLevel="0" collapsed="false">
      <c r="A81" s="29" t="s">
        <v>80</v>
      </c>
      <c r="B81" s="26" t="n">
        <v>1579.22183</v>
      </c>
      <c r="C81" s="26" t="n">
        <v>1105.50619</v>
      </c>
      <c r="D81" s="17" t="n">
        <f aca="false">C81/B81*100</f>
        <v>70.003223676309</v>
      </c>
    </row>
    <row r="82" customFormat="false" ht="25.35" hidden="false" customHeight="false" outlineLevel="0" collapsed="false">
      <c r="A82" s="29" t="s">
        <v>81</v>
      </c>
      <c r="B82" s="26" t="n">
        <v>138641.27596</v>
      </c>
      <c r="C82" s="26" t="n">
        <v>142672.20073</v>
      </c>
      <c r="D82" s="17" t="n">
        <f aca="false">C82/B82*100</f>
        <v>102.907449273017</v>
      </c>
    </row>
    <row r="83" customFormat="false" ht="37.3" hidden="false" customHeight="false" outlineLevel="0" collapsed="false">
      <c r="A83" s="31" t="s">
        <v>82</v>
      </c>
      <c r="B83" s="21" t="n">
        <f aca="false">SUM(B84:B86)</f>
        <v>217359.64793</v>
      </c>
      <c r="C83" s="21" t="n">
        <f aca="false">SUM(C84:C86)</f>
        <v>225710.3267</v>
      </c>
      <c r="D83" s="11" t="n">
        <f aca="false">C83/B83*100</f>
        <v>103.841871685718</v>
      </c>
    </row>
    <row r="84" customFormat="false" ht="14.25" hidden="false" customHeight="false" outlineLevel="0" collapsed="false">
      <c r="A84" s="29" t="s">
        <v>83</v>
      </c>
      <c r="B84" s="26" t="n">
        <v>157906.59094</v>
      </c>
      <c r="C84" s="26" t="n">
        <v>162634.12744</v>
      </c>
      <c r="D84" s="17" t="n">
        <f aca="false">C84/B84*100</f>
        <v>102.993881681479</v>
      </c>
    </row>
    <row r="85" customFormat="false" ht="14.25" hidden="true" customHeight="false" outlineLevel="0" collapsed="false">
      <c r="A85" s="29" t="s">
        <v>84</v>
      </c>
      <c r="B85" s="26"/>
      <c r="C85" s="26"/>
      <c r="D85" s="17" t="e">
        <f aca="false">B85/B85*100</f>
        <v>#DIV/0!</v>
      </c>
    </row>
    <row r="86" customFormat="false" ht="37.3" hidden="false" customHeight="false" outlineLevel="0" collapsed="false">
      <c r="A86" s="29" t="s">
        <v>85</v>
      </c>
      <c r="B86" s="26" t="n">
        <v>59453.05699</v>
      </c>
      <c r="C86" s="26" t="n">
        <v>63076.19926</v>
      </c>
      <c r="D86" s="17" t="n">
        <f aca="false">C86/B86*100</f>
        <v>106.094122747312</v>
      </c>
    </row>
    <row r="87" customFormat="false" ht="25.35" hidden="true" customHeight="false" outlineLevel="0" collapsed="false">
      <c r="A87" s="30" t="s">
        <v>86</v>
      </c>
      <c r="B87" s="32" t="n">
        <f aca="false">B88+B89+B90+B91+B92+B93+B94+B95</f>
        <v>0</v>
      </c>
      <c r="D87" s="14" t="e">
        <f aca="false">B87/B87*100</f>
        <v>#DIV/0!</v>
      </c>
    </row>
    <row r="88" customFormat="false" ht="25.35" hidden="true" customHeight="false" outlineLevel="0" collapsed="false">
      <c r="A88" s="29" t="s">
        <v>87</v>
      </c>
      <c r="B88" s="26"/>
      <c r="D88" s="14" t="e">
        <f aca="false">B88/B88*100</f>
        <v>#DIV/0!</v>
      </c>
    </row>
    <row r="89" customFormat="false" ht="25.35" hidden="true" customHeight="false" outlineLevel="0" collapsed="false">
      <c r="A89" s="29" t="s">
        <v>88</v>
      </c>
      <c r="B89" s="26"/>
      <c r="D89" s="14" t="e">
        <f aca="false">B89/B89*100</f>
        <v>#DIV/0!</v>
      </c>
    </row>
    <row r="90" customFormat="false" ht="49.25" hidden="true" customHeight="false" outlineLevel="0" collapsed="false">
      <c r="A90" s="29" t="s">
        <v>89</v>
      </c>
      <c r="B90" s="26"/>
      <c r="D90" s="14" t="e">
        <f aca="false">B90/B90*100</f>
        <v>#DIV/0!</v>
      </c>
    </row>
    <row r="91" customFormat="false" ht="25.35" hidden="true" customHeight="false" outlineLevel="0" collapsed="false">
      <c r="A91" s="29" t="s">
        <v>90</v>
      </c>
      <c r="B91" s="26"/>
      <c r="D91" s="14" t="e">
        <f aca="false">B91/B91*100</f>
        <v>#DIV/0!</v>
      </c>
    </row>
    <row r="92" customFormat="false" ht="37.3" hidden="true" customHeight="false" outlineLevel="0" collapsed="false">
      <c r="A92" s="29" t="s">
        <v>91</v>
      </c>
      <c r="B92" s="26"/>
      <c r="D92" s="14" t="e">
        <f aca="false">B92/B92*100</f>
        <v>#DIV/0!</v>
      </c>
    </row>
    <row r="93" customFormat="false" ht="73.1" hidden="true" customHeight="false" outlineLevel="0" collapsed="false">
      <c r="A93" s="29" t="s">
        <v>92</v>
      </c>
      <c r="B93" s="26"/>
      <c r="D93" s="14" t="e">
        <f aca="false">B93/B93*100</f>
        <v>#DIV/0!</v>
      </c>
    </row>
    <row r="94" customFormat="false" ht="37.3" hidden="true" customHeight="false" outlineLevel="0" collapsed="false">
      <c r="A94" s="29" t="s">
        <v>93</v>
      </c>
      <c r="B94" s="26"/>
      <c r="D94" s="14" t="e">
        <f aca="false">B94/B94*100</f>
        <v>#DIV/0!</v>
      </c>
    </row>
    <row r="95" customFormat="false" ht="37.3" hidden="true" customHeight="false" outlineLevel="0" collapsed="false">
      <c r="A95" s="29" t="s">
        <v>94</v>
      </c>
      <c r="B95" s="26"/>
      <c r="D95" s="14" t="e">
        <f aca="false">B95/B95*100</f>
        <v>#DIV/0!</v>
      </c>
    </row>
    <row r="96" customFormat="false" ht="25.35" hidden="false" customHeight="false" outlineLevel="0" collapsed="false">
      <c r="A96" s="30" t="s">
        <v>95</v>
      </c>
      <c r="B96" s="21" t="n">
        <f aca="false">B97+B98+B99+B100+B101</f>
        <v>140555.61836</v>
      </c>
      <c r="C96" s="21" t="n">
        <f aca="false">C97+C98+C99+C100+C101</f>
        <v>106858.16432</v>
      </c>
      <c r="D96" s="11" t="n">
        <f aca="false">C96/B96*100</f>
        <v>76.0255374824705</v>
      </c>
    </row>
    <row r="97" customFormat="false" ht="25.35" hidden="false" customHeight="false" outlineLevel="0" collapsed="false">
      <c r="A97" s="29" t="s">
        <v>96</v>
      </c>
      <c r="B97" s="26" t="n">
        <v>3135.56807</v>
      </c>
      <c r="C97" s="26" t="n">
        <v>3502.14077</v>
      </c>
      <c r="D97" s="17" t="n">
        <f aca="false">C97/B97*100</f>
        <v>111.690790689803</v>
      </c>
    </row>
    <row r="98" customFormat="false" ht="37.3" hidden="false" customHeight="false" outlineLevel="0" collapsed="false">
      <c r="A98" s="29" t="s">
        <v>97</v>
      </c>
      <c r="B98" s="26" t="n">
        <v>50812.35412</v>
      </c>
      <c r="C98" s="26" t="n">
        <v>35047.54561</v>
      </c>
      <c r="D98" s="17" t="n">
        <f aca="false">C98/B98*100</f>
        <v>68.9744575250945</v>
      </c>
    </row>
    <row r="99" customFormat="false" ht="37.3" hidden="false" customHeight="false" outlineLevel="0" collapsed="false">
      <c r="A99" s="29" t="s">
        <v>98</v>
      </c>
      <c r="B99" s="26" t="n">
        <v>19424.85158</v>
      </c>
      <c r="C99" s="26" t="n">
        <v>12542.36729</v>
      </c>
      <c r="D99" s="17" t="n">
        <f aca="false">C99/B99*100</f>
        <v>64.5686647249019</v>
      </c>
    </row>
    <row r="100" customFormat="false" ht="25.35" hidden="false" customHeight="false" outlineLevel="0" collapsed="false">
      <c r="A100" s="29" t="s">
        <v>99</v>
      </c>
      <c r="B100" s="26" t="n">
        <v>51498.16022</v>
      </c>
      <c r="C100" s="26" t="n">
        <v>42303.46467</v>
      </c>
      <c r="D100" s="17" t="n">
        <f aca="false">C100/B100*100</f>
        <v>82.1455844039471</v>
      </c>
    </row>
    <row r="101" customFormat="false" ht="37.3" hidden="false" customHeight="false" outlineLevel="0" collapsed="false">
      <c r="A101" s="29" t="s">
        <v>100</v>
      </c>
      <c r="B101" s="26" t="n">
        <v>15684.68437</v>
      </c>
      <c r="C101" s="26" t="n">
        <v>13462.64598</v>
      </c>
      <c r="D101" s="17" t="n">
        <f aca="false">C101/B101*100</f>
        <v>85.8330691419581</v>
      </c>
    </row>
    <row r="102" customFormat="false" ht="37.3" hidden="true" customHeight="false" outlineLevel="0" collapsed="false">
      <c r="A102" s="30" t="s">
        <v>101</v>
      </c>
      <c r="B102" s="21" t="n">
        <f aca="false">SUM(B103:B106)</f>
        <v>0</v>
      </c>
      <c r="C102" s="21"/>
      <c r="D102" s="33" t="e">
        <f aca="false">B102/B102*100</f>
        <v>#DIV/0!</v>
      </c>
    </row>
    <row r="103" customFormat="false" ht="14.25" hidden="true" customHeight="false" outlineLevel="0" collapsed="false">
      <c r="A103" s="34" t="s">
        <v>102</v>
      </c>
      <c r="B103" s="26"/>
      <c r="D103" s="14" t="e">
        <f aca="false">B103/B103*100</f>
        <v>#DIV/0!</v>
      </c>
    </row>
    <row r="104" customFormat="false" ht="14.25" hidden="true" customHeight="false" outlineLevel="0" collapsed="false">
      <c r="A104" s="29" t="s">
        <v>103</v>
      </c>
      <c r="B104" s="26" t="n">
        <v>0</v>
      </c>
      <c r="D104" s="14" t="e">
        <f aca="false">B104/B104*100</f>
        <v>#DIV/0!</v>
      </c>
    </row>
    <row r="105" customFormat="false" ht="25.35" hidden="true" customHeight="false" outlineLevel="0" collapsed="false">
      <c r="A105" s="29" t="s">
        <v>104</v>
      </c>
      <c r="B105" s="26" t="n">
        <v>0</v>
      </c>
      <c r="D105" s="14" t="e">
        <f aca="false">B105/B105*100</f>
        <v>#DIV/0!</v>
      </c>
    </row>
    <row r="106" customFormat="false" ht="37.3" hidden="true" customHeight="false" outlineLevel="0" collapsed="false">
      <c r="A106" s="29" t="s">
        <v>105</v>
      </c>
      <c r="B106" s="26"/>
      <c r="D106" s="14" t="e">
        <f aca="false">B106/B106*100</f>
        <v>#DIV/0!</v>
      </c>
    </row>
    <row r="107" customFormat="false" ht="37.3" hidden="false" customHeight="false" outlineLevel="0" collapsed="false">
      <c r="A107" s="30" t="s">
        <v>106</v>
      </c>
      <c r="B107" s="21" t="n">
        <f aca="false">B108+B109+B110</f>
        <v>6135.44133</v>
      </c>
      <c r="C107" s="21" t="n">
        <f aca="false">C108+C109+C110</f>
        <v>7107.471</v>
      </c>
      <c r="D107" s="11" t="n">
        <f aca="false">C107/B107*100</f>
        <v>115.842864721844</v>
      </c>
    </row>
    <row r="108" customFormat="false" ht="25.35" hidden="true" customHeight="false" outlineLevel="0" collapsed="false">
      <c r="A108" s="29" t="s">
        <v>107</v>
      </c>
      <c r="B108" s="26"/>
      <c r="D108" s="14" t="e">
        <f aca="false">B108/B108*100</f>
        <v>#DIV/0!</v>
      </c>
    </row>
    <row r="109" customFormat="false" ht="25.35" hidden="false" customHeight="false" outlineLevel="0" collapsed="false">
      <c r="A109" s="29" t="s">
        <v>108</v>
      </c>
      <c r="B109" s="26" t="n">
        <v>6135.44133</v>
      </c>
      <c r="C109" s="26" t="n">
        <v>7107.471</v>
      </c>
      <c r="D109" s="17" t="n">
        <f aca="false">C109/B109*100</f>
        <v>115.842864721844</v>
      </c>
    </row>
    <row r="110" customFormat="false" ht="37.3" hidden="true" customHeight="false" outlineLevel="0" collapsed="false">
      <c r="A110" s="29" t="s">
        <v>109</v>
      </c>
      <c r="B110" s="26"/>
      <c r="D110" s="14" t="e">
        <f aca="false">B110/B110*100</f>
        <v>#DIV/0!</v>
      </c>
    </row>
    <row r="111" customFormat="false" ht="61.15" hidden="true" customHeight="false" outlineLevel="0" collapsed="false">
      <c r="A111" s="16" t="s">
        <v>110</v>
      </c>
      <c r="B111" s="32" t="n">
        <f aca="false">B112</f>
        <v>0</v>
      </c>
      <c r="D111" s="14" t="e">
        <f aca="false">B111/B111*100</f>
        <v>#DIV/0!</v>
      </c>
    </row>
    <row r="112" customFormat="false" ht="49.25" hidden="true" customHeight="false" outlineLevel="0" collapsed="false">
      <c r="A112" s="22" t="s">
        <v>111</v>
      </c>
      <c r="B112" s="26"/>
      <c r="D112" s="14" t="e">
        <f aca="false">B112/B112*100</f>
        <v>#DIV/0!</v>
      </c>
    </row>
    <row r="113" customFormat="false" ht="49.25" hidden="true" customHeight="false" outlineLevel="0" collapsed="false">
      <c r="A113" s="16" t="s">
        <v>112</v>
      </c>
      <c r="B113" s="32" t="n">
        <f aca="false">B114+B115+B116</f>
        <v>0</v>
      </c>
      <c r="D113" s="14" t="e">
        <f aca="false">B113/B113*100</f>
        <v>#DIV/0!</v>
      </c>
    </row>
    <row r="114" customFormat="false" ht="61.15" hidden="true" customHeight="false" outlineLevel="0" collapsed="false">
      <c r="A114" s="35" t="s">
        <v>113</v>
      </c>
      <c r="B114" s="26"/>
      <c r="D114" s="14" t="e">
        <f aca="false">B114/B114*100</f>
        <v>#DIV/0!</v>
      </c>
    </row>
    <row r="115" customFormat="false" ht="14.25" hidden="true" customHeight="false" outlineLevel="0" collapsed="false">
      <c r="A115" s="35" t="s">
        <v>114</v>
      </c>
      <c r="B115" s="26"/>
      <c r="D115" s="14" t="e">
        <f aca="false">B115/B115*100</f>
        <v>#DIV/0!</v>
      </c>
    </row>
    <row r="116" customFormat="false" ht="49.25" hidden="true" customHeight="false" outlineLevel="0" collapsed="false">
      <c r="A116" s="35" t="s">
        <v>115</v>
      </c>
      <c r="B116" s="26"/>
      <c r="D116" s="14" t="e">
        <f aca="false">B116/B116*100</f>
        <v>#DIV/0!</v>
      </c>
    </row>
    <row r="117" customFormat="false" ht="61.15" hidden="false" customHeight="false" outlineLevel="0" collapsed="false">
      <c r="A117" s="16" t="s">
        <v>116</v>
      </c>
      <c r="B117" s="21" t="n">
        <f aca="false">SUM(B118)</f>
        <v>95.6603</v>
      </c>
      <c r="C117" s="21" t="n">
        <f aca="false">SUM(C118)</f>
        <v>62.49607</v>
      </c>
      <c r="D117" s="11" t="n">
        <f aca="false">C117/B117*100</f>
        <v>65.331250267875</v>
      </c>
      <c r="H117" s="36"/>
    </row>
    <row r="118" customFormat="false" ht="49.25" hidden="false" customHeight="false" outlineLevel="0" collapsed="false">
      <c r="A118" s="35" t="s">
        <v>111</v>
      </c>
      <c r="B118" s="26" t="n">
        <v>95.6603</v>
      </c>
      <c r="C118" s="26" t="n">
        <v>62.49607</v>
      </c>
      <c r="D118" s="17" t="n">
        <f aca="false">C118/B118*100</f>
        <v>65.331250267875</v>
      </c>
    </row>
    <row r="119" customFormat="false" ht="85.05" hidden="false" customHeight="false" outlineLevel="0" collapsed="false">
      <c r="A119" s="16" t="s">
        <v>117</v>
      </c>
      <c r="B119" s="21" t="n">
        <f aca="false">SUM(B120)</f>
        <v>0</v>
      </c>
      <c r="C119" s="21" t="n">
        <f aca="false">SUM(C120)</f>
        <v>85719</v>
      </c>
      <c r="D119" s="11" t="n">
        <v>0</v>
      </c>
    </row>
    <row r="120" customFormat="false" ht="49.25" hidden="false" customHeight="false" outlineLevel="0" collapsed="false">
      <c r="A120" s="35" t="s">
        <v>115</v>
      </c>
      <c r="B120" s="26" t="n">
        <v>0</v>
      </c>
      <c r="C120" s="23" t="n">
        <v>85719</v>
      </c>
      <c r="D120" s="17" t="n">
        <v>0</v>
      </c>
    </row>
    <row r="121" customFormat="false" ht="14.25" hidden="false" customHeight="false" outlineLevel="0" collapsed="false">
      <c r="A121" s="37" t="s">
        <v>118</v>
      </c>
      <c r="B121" s="38" t="n">
        <f aca="false">B37+B45+B47+B53+B64+B69+B74+B83+B96+B102+B107+B117+B119</f>
        <v>2005343.03631</v>
      </c>
      <c r="C121" s="38" t="n">
        <f aca="false">C37+C45+C47+C53+C64+C69+C74+C83+C96+C102+C107+C117+C119</f>
        <v>2060904.22677</v>
      </c>
      <c r="D121" s="11" t="n">
        <f aca="false">C121/B121*100</f>
        <v>102.770657660758</v>
      </c>
    </row>
    <row r="122" customFormat="false" ht="49.25" hidden="false" customHeight="false" outlineLevel="0" collapsed="false">
      <c r="A122" s="39" t="s">
        <v>119</v>
      </c>
      <c r="B122" s="40" t="n">
        <f aca="false">B35-B121</f>
        <v>81083.8146899997</v>
      </c>
      <c r="C122" s="40" t="n">
        <f aca="false">C35-C121</f>
        <v>136471.60023</v>
      </c>
      <c r="D122" s="14"/>
    </row>
  </sheetData>
  <mergeCells count="6">
    <mergeCell ref="A1:D1"/>
    <mergeCell ref="A2:D2"/>
    <mergeCell ref="A3:D3"/>
    <mergeCell ref="A5:A6"/>
    <mergeCell ref="B5:C5"/>
    <mergeCell ref="D5:D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2026-07-07T11:45:24Z</dcterms:created>
  <dc:creator/>
  <dc:description/>
  <dc:language>ru-RU</dc:language>
  <cp:lastModifiedBy/>
  <dcterms:modified xsi:type="dcterms:W3CDTF">2026-07-07T12:10:31Z</dcterms:modified>
  <cp:revision>1</cp:revision>
  <dc:subject/>
  <dc:title/>
</cp:coreProperties>
</file>