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01.02.2026" sheetId="1" state="visible" r:id="rId3"/>
    <sheet name="01.03.2026" sheetId="2" state="visible" r:id="rId4"/>
    <sheet name="01.04.2026" sheetId="3" state="visible" r:id="rId5"/>
    <sheet name="01.05.2026" sheetId="4" state="visible" r:id="rId6"/>
    <sheet name="01.06.2026" sheetId="5" state="visible" r:id="rId7"/>
    <sheet name="01.07.2026" sheetId="6" state="visible" r:id="rId8"/>
    <sheet name="01.08.2026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<sst xmlns="http://schemas.openxmlformats.org/spreadsheetml/2006/main" count="862" uniqueCount="136">
  <si>
    <t xml:space="preserve">ИНФОРМАЦИЯ</t>
  </si>
  <si>
    <t xml:space="preserve">об исполнении бюджета Прокопьевского муниципального округа</t>
  </si>
  <si>
    <t xml:space="preserve">На 01.02.2026 года</t>
  </si>
  <si>
    <t xml:space="preserve">(тыс.руб.)</t>
  </si>
  <si>
    <t xml:space="preserve">Наименование показателя</t>
  </si>
  <si>
    <t xml:space="preserve"> на 01 февраля 2026 г.</t>
  </si>
  <si>
    <t xml:space="preserve">% исполнения </t>
  </si>
  <si>
    <t xml:space="preserve">план</t>
  </si>
  <si>
    <t xml:space="preserve">исполнено</t>
  </si>
  <si>
    <t xml:space="preserve">НАЛОГОВЫЕ И НЕНАЛОГОВЫЕ ДОХОДЫ</t>
  </si>
  <si>
    <t xml:space="preserve">Налог на доходы физических лиц</t>
  </si>
  <si>
    <t xml:space="preserve">Акцизы по подакцизным товарам (продукции), производимым на территории РФ</t>
  </si>
  <si>
    <t xml:space="preserve">Туристический налог</t>
  </si>
  <si>
    <t xml:space="preserve">Налог, взимаемый в связи с применением упрощенной системы налогообложения</t>
  </si>
  <si>
    <t xml:space="preserve">Единый налог на вмененный доход для отдельных видов деятельности</t>
  </si>
  <si>
    <t xml:space="preserve">Единый сельскохозяйственный налог</t>
  </si>
  <si>
    <t xml:space="preserve">Налог, взимаемый в связи с применением патентной системы налогообложения</t>
  </si>
  <si>
    <t xml:space="preserve">Налог на имущество физических лиц</t>
  </si>
  <si>
    <t xml:space="preserve">Транспортный налог</t>
  </si>
  <si>
    <t xml:space="preserve">Земельный налог</t>
  </si>
  <si>
    <t xml:space="preserve">Государственная пошлина</t>
  </si>
  <si>
    <t xml:space="preserve">Доходы, получаемые в виде арендной платы за земельные участки</t>
  </si>
  <si>
    <t xml:space="preserve">Доходы от сдачи в аренду имущества</t>
  </si>
  <si>
    <t xml:space="preserve">Прочие поступления от использования имущества</t>
  </si>
  <si>
    <t xml:space="preserve">Доходы от оказания платных услуг (работ) и компенсации затрат государства</t>
  </si>
  <si>
    <t xml:space="preserve">Доходы от продажи материальных и нематериальных активов</t>
  </si>
  <si>
    <t xml:space="preserve">Штрафы, санкции, возмещение ущерба</t>
  </si>
  <si>
    <t xml:space="preserve">Прочие неналоговые доходы</t>
  </si>
  <si>
    <t xml:space="preserve">БЕЗВОЗМЕЗДНЫЕ ПОСТУПЛЕНИЯ</t>
  </si>
  <si>
    <t xml:space="preserve">Субсидии бюджетам муниципальных округов</t>
  </si>
  <si>
    <t xml:space="preserve">Субвенции бюджетам муниципальных округов</t>
  </si>
  <si>
    <t xml:space="preserve">Иные межбюджетные трансферты</t>
  </si>
  <si>
    <t xml:space="preserve">Безвозмездные поступления</t>
  </si>
  <si>
    <t xml:space="preserve">Доходы от возврата бюджетными учреждениями остатков субсидий прошлых лет</t>
  </si>
  <si>
    <t xml:space="preserve">Возврат прочих остатков субсидий, субвенций и иных межбюджетных трансфертов, имеющих целевое назначение, прошлых лет</t>
  </si>
  <si>
    <t xml:space="preserve">ИТОГО ДОХОДОВ</t>
  </si>
  <si>
    <t xml:space="preserve">ОБЩЕГОСУДАРСТВЕННЫЕ ВОПРОСЫ</t>
  </si>
  <si>
    <t xml:space="preserve"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</si>
  <si>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</si>
  <si>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</si>
  <si>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Судебная система</t>
  </si>
  <si>
    <t xml:space="preserve">Обеспечение деятельности финансовых, налоговых и таможенных органов и органов финансового (финансово-бюджетного) надзора</t>
  </si>
  <si>
    <t xml:space="preserve">Обеспечение проведения выборов и референдумов</t>
  </si>
  <si>
    <t xml:space="preserve">Резевные фонды</t>
  </si>
  <si>
    <t xml:space="preserve">Другие общегосударственные вопросы</t>
  </si>
  <si>
    <t xml:space="preserve">НАЦИОНАЛЬНАЯ ОБОРОНА</t>
  </si>
  <si>
    <t xml:space="preserve">Мобилизационная и вневойсковая подготовка</t>
  </si>
  <si>
    <t xml:space="preserve">НАЦИОНАЛЬНАЯ БЕЗОПАСНОСТЬ И ПРАВООХРАНИТЕЛЬНАЯ ДЕЯТЕЛЬНОСТЬ</t>
  </si>
  <si>
    <t xml:space="preserve">Гражданская оборона</t>
  </si>
  <si>
    <t xml:space="preserve">Защита населения и территории от чрезвычайных ситуаций природного и техногенного характера, пожарная безопасность </t>
  </si>
  <si>
    <t xml:space="preserve">Обеспечение пожарной безопасности</t>
  </si>
  <si>
    <t xml:space="preserve">Миграционная политика</t>
  </si>
  <si>
    <t xml:space="preserve">Другие вопросы в области национальной безопасности и правоохранительной деятельности</t>
  </si>
  <si>
    <t xml:space="preserve">НАЦИОНАЛЬНАЯ ЭКОНОМИКА</t>
  </si>
  <si>
    <t xml:space="preserve">Общеэкономические вопросы</t>
  </si>
  <si>
    <t xml:space="preserve">Топливно-энергетический комплекс</t>
  </si>
  <si>
    <t xml:space="preserve">Сельское хозяйство и рыболовство</t>
  </si>
  <si>
    <t xml:space="preserve">Водное хозяйство</t>
  </si>
  <si>
    <t xml:space="preserve">Лесное хозяйство</t>
  </si>
  <si>
    <t xml:space="preserve">Транспорт</t>
  </si>
  <si>
    <t xml:space="preserve">Дорожное хозяйство (дорожные фонды)</t>
  </si>
  <si>
    <t xml:space="preserve">Связь и информатика</t>
  </si>
  <si>
    <t xml:space="preserve">Прикладные научные исследования в области национальной экономики</t>
  </si>
  <si>
    <t xml:space="preserve">Другие вопросы в области национальной экономики</t>
  </si>
  <si>
    <t xml:space="preserve">ЖИЛИЩНО-КОММУНАЛЬНОЕ ХОЗЯЙСТВО</t>
  </si>
  <si>
    <t xml:space="preserve">Жилищное хозяйство</t>
  </si>
  <si>
    <t xml:space="preserve">Коммунальное хозяйство</t>
  </si>
  <si>
    <t xml:space="preserve">Благоустройство</t>
  </si>
  <si>
    <t xml:space="preserve">Другие вопросы в области жилищно-коммунального хозяйства</t>
  </si>
  <si>
    <t xml:space="preserve">ОХРАНА ОКРУЖАЮЩЕЙ СРЕДЫ </t>
  </si>
  <si>
    <t xml:space="preserve">Экологический контроль</t>
  </si>
  <si>
    <t xml:space="preserve">Сбор, удаление отходов и очистка сточных вод</t>
  </si>
  <si>
    <t xml:space="preserve">  </t>
  </si>
  <si>
    <t xml:space="preserve">Другие вопросы в области охраны окружающей среды</t>
  </si>
  <si>
    <t xml:space="preserve">ОБРАЗОВАНИЕ</t>
  </si>
  <si>
    <t xml:space="preserve">Дошкольное образование</t>
  </si>
  <si>
    <t xml:space="preserve">Общее образование</t>
  </si>
  <si>
    <t xml:space="preserve">Дополнительное образование детей</t>
  </si>
  <si>
    <t xml:space="preserve">Среднее профессиональное образование</t>
  </si>
  <si>
    <t xml:space="preserve">Профессиональная подготовка, переподготовка и повышение квалификации</t>
  </si>
  <si>
    <t xml:space="preserve">Прикладные научные исследования в области образования</t>
  </si>
  <si>
    <t xml:space="preserve">Молодежная политика </t>
  </si>
  <si>
    <t xml:space="preserve">Другие вопросы в области образования</t>
  </si>
  <si>
    <t xml:space="preserve">КУЛЬТУРА,  КИНЕМАТОГРАФИЯ</t>
  </si>
  <si>
    <t xml:space="preserve">Культура</t>
  </si>
  <si>
    <t xml:space="preserve">Кинематография</t>
  </si>
  <si>
    <t xml:space="preserve">Другие вопросы в области культуры, кинематографии</t>
  </si>
  <si>
    <t xml:space="preserve">ЗДРАВООХРАНЕНИЕ</t>
  </si>
  <si>
    <t xml:space="preserve">Стационарная медицинская помощь</t>
  </si>
  <si>
    <t xml:space="preserve">Амбулаторная помощь</t>
  </si>
  <si>
    <t xml:space="preserve">Медицинская помощь в дневных стационарах всех типов</t>
  </si>
  <si>
    <t xml:space="preserve">Скорая медицинская помощь</t>
  </si>
  <si>
    <t xml:space="preserve">Санаторно-оздоровительная помощь</t>
  </si>
  <si>
    <t xml:space="preserve">Заготовка, переработка, хранение и обеспечение безопасности донорской крови и её компонентов</t>
  </si>
  <si>
    <t xml:space="preserve">Санитарно-эпидемиологическое благополучие</t>
  </si>
  <si>
    <t xml:space="preserve">Другие вопросы в области здравоохранения</t>
  </si>
  <si>
    <t xml:space="preserve">СОЦИАЛЬНАЯ ПОЛИТИКА</t>
  </si>
  <si>
    <t xml:space="preserve">Пенсионное обеспечение</t>
  </si>
  <si>
    <t xml:space="preserve">Социальное обслуживание населения</t>
  </si>
  <si>
    <t xml:space="preserve">Социальное обеспечение населения</t>
  </si>
  <si>
    <t xml:space="preserve">Охрана семьи и детства</t>
  </si>
  <si>
    <t xml:space="preserve">Другие вопросы в области социальной политики</t>
  </si>
  <si>
    <t xml:space="preserve">ФИЗИЧЕСКАЯ КУЛЬТУРА И СПОРТ</t>
  </si>
  <si>
    <t xml:space="preserve">Физическая культура</t>
  </si>
  <si>
    <t xml:space="preserve">Массовый спорт</t>
  </si>
  <si>
    <t xml:space="preserve">     </t>
  </si>
  <si>
    <t xml:space="preserve">Спорт высших достижений</t>
  </si>
  <si>
    <t xml:space="preserve">Другие вопросы в области физической культуры и спорта</t>
  </si>
  <si>
    <t xml:space="preserve">СРЕДСТВА МАССОВОЙ ИНФОРМАЦИИ</t>
  </si>
  <si>
    <t xml:space="preserve">Телевидение и радиовещание</t>
  </si>
  <si>
    <t xml:space="preserve">Периодическая печать и издательства</t>
  </si>
  <si>
    <t xml:space="preserve">Другие вопросы в  области средств массовой информации</t>
  </si>
  <si>
    <t xml:space="preserve">ОБСЛУЖИВАНИЕ ГОСУДАРСТВЕННОГО МУНИЦИПАЛЬНОГО ДОЛГА</t>
  </si>
  <si>
    <t xml:space="preserve">Обслуживание государственного (муниципального) внутреннего долга</t>
  </si>
  <si>
    <t xml:space="preserve">МЕЖБЮДЖЕТНЫЕ ТРАНСФЕРТЫ ОБЩЕГО ХАРАКТЕРА</t>
  </si>
  <si>
    <t xml:space="preserve">Дотации бюджетам субъектов Российской Федерации и муниципальных образований</t>
  </si>
  <si>
    <t xml:space="preserve">Иные дотации</t>
  </si>
  <si>
    <t xml:space="preserve">Прочие межбюджетные трансферты общего характера</t>
  </si>
  <si>
    <t xml:space="preserve">ИТОГО РАСХОДОВ</t>
  </si>
  <si>
    <t xml:space="preserve">Результат исполнения бюджета (Дефицит"-"
Профицит "+")</t>
  </si>
  <si>
    <t xml:space="preserve">ИСТОЧНИКИ ФИНАНСИРОВАНИЯ ДЕФИЦИТА БЮДЖЕТА</t>
  </si>
  <si>
    <t xml:space="preserve">Привлечение кредитов от кредитных организаций в валюте Российской Федерации</t>
  </si>
  <si>
    <t xml:space="preserve"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</si>
  <si>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Изменение остатков средств на счетах по учету средств бюджетов</t>
  </si>
  <si>
    <t xml:space="preserve">На 01.03.2026 года</t>
  </si>
  <si>
    <t xml:space="preserve"> на 01 марта 2026 г.</t>
  </si>
  <si>
    <t xml:space="preserve">На 01.04.2026 года</t>
  </si>
  <si>
    <t xml:space="preserve"> на 01 апреля 2026 г.</t>
  </si>
  <si>
    <t xml:space="preserve">На 01.05.2026 года</t>
  </si>
  <si>
    <t xml:space="preserve"> на 01 мая 2026 г.</t>
  </si>
  <si>
    <t xml:space="preserve">На 01.06.2026 года</t>
  </si>
  <si>
    <t xml:space="preserve"> на 01 июня 2026 г.</t>
  </si>
  <si>
    <t xml:space="preserve">На 01.07.2026 года</t>
  </si>
  <si>
    <t xml:space="preserve"> на 01 июля 2026 г.</t>
  </si>
  <si>
    <t xml:space="preserve">На 01.08.2026 года</t>
  </si>
  <si>
    <t xml:space="preserve"> на 01 августа 2026 г.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</si>
</sst>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.00"/>
    <numFmt numFmtId="167" formatCode="#,##0.0"/>
    <numFmt numFmtId="168" formatCode="0.0"/>
    <numFmt numFmtId="169" formatCode="#,###.00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6"/>
        <bgColor rgb="FF99CCFF"/>
      </patternFill>
    </fill>
    <fill>
      <patternFill patternType="solid">
        <fgColor theme="9" tint="0.5996"/>
        <bgColor rgb="FFFFFFCC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1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6" fontId="4" fillId="0" border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1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4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3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1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8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29" xfId="20"/>
    <cellStyle name="xl68" xfId="21"/>
    <cellStyle name="Обычн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6.71"/>
    <col collapsed="false" customWidth="true" hidden="false" outlineLevel="0" max="5" min="5" style="1" width="10.57"/>
    <col collapsed="false" customWidth="true" hidden="false" outlineLevel="0" max="6" min="6" style="1" width="9.57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5" hidden="false" customHeight="false" outlineLevel="0" collapsed="false">
      <c r="A3" s="2" t="s">
        <v>2</v>
      </c>
      <c r="B3" s="2"/>
      <c r="C3" s="2"/>
      <c r="D3" s="2"/>
      <c r="E3" s="3"/>
      <c r="F3" s="3"/>
      <c r="G3" s="3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5</v>
      </c>
      <c r="C5" s="6"/>
      <c r="D5" s="7" t="s">
        <v>6</v>
      </c>
    </row>
    <row r="6" customFormat="false" ht="31.5" hidden="false" customHeight="tru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116895.643</v>
      </c>
      <c r="D7" s="10" t="n">
        <f aca="false">C7/B7*100</f>
        <v>4.80489282922141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12" t="n">
        <v>27750.951</v>
      </c>
      <c r="D8" s="13" t="n">
        <f aca="false">C8/B8*100</f>
        <v>4.73937021307991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12" t="n">
        <v>3636.276</v>
      </c>
      <c r="D9" s="13" t="n">
        <f aca="false">C9/B9*100</f>
        <v>7.66256103137492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12" t="n">
        <v>85.567</v>
      </c>
      <c r="D10" s="13" t="n">
        <f aca="false">C10/B10*100</f>
        <v>14.5770017035775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12" t="n">
        <v>202.97</v>
      </c>
      <c r="D11" s="13" t="n">
        <f aca="false">C11/B11*100</f>
        <v>0.508801307536887</v>
      </c>
    </row>
    <row r="12" customFormat="false" ht="25.35" hidden="true" customHeight="false" outlineLevel="0" collapsed="false">
      <c r="A12" s="14" t="s">
        <v>14</v>
      </c>
      <c r="B12" s="12" t="n">
        <v>0</v>
      </c>
      <c r="C12" s="12" t="n">
        <v>0</v>
      </c>
      <c r="D12" s="13" t="e">
        <f aca="false">C12/B12*100</f>
        <v>#DIV/0!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12" t="n">
        <v>30</v>
      </c>
      <c r="D13" s="13" t="n">
        <f aca="false">C13/B13*100</f>
        <v>0.491803278688525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12" t="n">
        <v>287.418</v>
      </c>
      <c r="D14" s="13" t="n">
        <f aca="false">C14/B14*100</f>
        <v>9.5806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12" t="n">
        <v>398.056</v>
      </c>
      <c r="D15" s="13" t="n">
        <f aca="false">C15/B15*100</f>
        <v>4.62855813953488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12" t="n">
        <v>46.079</v>
      </c>
      <c r="D16" s="13" t="n">
        <f aca="false">C16/B16*100</f>
        <v>1.35526470588235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12" t="n">
        <v>-1064.819</v>
      </c>
      <c r="D17" s="13" t="n">
        <f aca="false">C17/B17*100</f>
        <v>-0.162816360856269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12" t="n">
        <v>207.325</v>
      </c>
      <c r="D18" s="13" t="n">
        <f aca="false">C18/B18*100</f>
        <v>2.92007042253521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2" t="n">
        <v>80087.103</v>
      </c>
      <c r="D19" s="13" t="n">
        <f aca="false">C19/B19*100</f>
        <v>8.0590941447743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12" t="n">
        <v>685.239</v>
      </c>
      <c r="D20" s="13" t="n">
        <f aca="false">C20/B20*100</f>
        <v>27.7874695863747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2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2" t="n">
        <v>3984.142</v>
      </c>
      <c r="D22" s="13" t="n">
        <f aca="false">C22/B22*100</f>
        <v>9.20125173210162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2" t="n">
        <v>407.543</v>
      </c>
      <c r="D23" s="13" t="n">
        <f aca="false">C23/B23*100</f>
        <v>6.79238333333333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2" t="n">
        <v>151.793</v>
      </c>
      <c r="D24" s="13" t="n">
        <f aca="false">C24/B24*100</f>
        <v>0.505976666666667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2" t="n">
        <v>0</v>
      </c>
      <c r="D25" s="13" t="n">
        <f aca="false">C25/B25*100</f>
        <v>0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1287776.79</v>
      </c>
      <c r="C26" s="9" t="n">
        <f aca="false">SUM(C27:C32)</f>
        <v>290692.909</v>
      </c>
      <c r="D26" s="10" t="n">
        <f aca="false">C26/B26*100</f>
        <v>22.5732371679101</v>
      </c>
    </row>
    <row r="27" customFormat="false" ht="15" hidden="false" customHeight="false" outlineLevel="0" collapsed="false">
      <c r="A27" s="14" t="s">
        <v>29</v>
      </c>
      <c r="B27" s="12" t="n">
        <v>319859.866</v>
      </c>
      <c r="C27" s="12" t="n">
        <v>371.1</v>
      </c>
      <c r="D27" s="13" t="n">
        <f aca="false">C27/B27*100</f>
        <v>0.116019557139438</v>
      </c>
    </row>
    <row r="28" customFormat="false" ht="15" hidden="false" customHeight="false" outlineLevel="0" collapsed="false">
      <c r="A28" s="14" t="s">
        <v>30</v>
      </c>
      <c r="B28" s="12" t="n">
        <v>879319.024</v>
      </c>
      <c r="C28" s="12" t="n">
        <v>55273.55</v>
      </c>
      <c r="D28" s="13" t="n">
        <f aca="false">C28/B28*100</f>
        <v>6.28594952359407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3358.965</v>
      </c>
      <c r="D29" s="13" t="n">
        <f aca="false">C29/B29*100</f>
        <v>5.73222760542613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0.4</v>
      </c>
      <c r="D30" s="13" t="n">
        <f aca="false">C30/B30*100</f>
        <v>0.00133333333333333</v>
      </c>
    </row>
    <row r="31" customFormat="false" ht="25.35" hidden="false" customHeight="false" outlineLevel="0" collapsed="false">
      <c r="A31" s="14" t="s">
        <v>33</v>
      </c>
      <c r="B31" s="12" t="n">
        <v>0</v>
      </c>
      <c r="C31" s="12" t="n">
        <v>242906.788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-11217.894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3720622.79</v>
      </c>
      <c r="C33" s="17" t="n">
        <f aca="false">C7+C26</f>
        <v>407588.552</v>
      </c>
      <c r="D33" s="18" t="n">
        <f aca="false">C33/B33*100</f>
        <v>10.9548474813272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209955.528</v>
      </c>
      <c r="C35" s="21" t="n">
        <f aca="false">SUM(C36:C43)</f>
        <v>10231.09906</v>
      </c>
      <c r="D35" s="22" t="n">
        <f aca="false">C35/B35*100</f>
        <v>4.87298389209357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211.03265</v>
      </c>
      <c r="D36" s="25" t="n">
        <f aca="false">C36/B36*100</f>
        <v>5.3832113157492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323.99915</v>
      </c>
      <c r="D37" s="25" t="n">
        <f aca="false">C37/B37*100</f>
        <v>5.15134746247774</v>
      </c>
    </row>
    <row r="38" customFormat="false" ht="49.25" hidden="false" customHeight="false" outlineLevel="0" collapsed="false">
      <c r="A38" s="23" t="s">
        <v>39</v>
      </c>
      <c r="B38" s="12" t="n">
        <v>114041.8</v>
      </c>
      <c r="C38" s="24" t="n">
        <v>6214.73434</v>
      </c>
      <c r="D38" s="25" t="n">
        <f aca="false">C38/B38*100</f>
        <v>5.44952319237332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0</v>
      </c>
      <c r="D39" s="25" t="n">
        <f aca="false">C39/B39*100</f>
        <v>0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1118.7247</v>
      </c>
      <c r="D40" s="25" t="n">
        <f aca="false">C40/B40*100</f>
        <v>5.43426371651325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/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55020.328</v>
      </c>
      <c r="C43" s="24" t="n">
        <v>2362.60822</v>
      </c>
      <c r="D43" s="25" t="n">
        <f aca="false">C43/B43*100</f>
        <v>4.29406422295411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218.63023</v>
      </c>
      <c r="D44" s="29" t="n">
        <f aca="false">C44/B44*100</f>
        <v>3.76695377246334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218.63023</v>
      </c>
      <c r="D45" s="25" t="n">
        <f aca="false">C45/B45*100</f>
        <v>3.76695377246334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21080</v>
      </c>
      <c r="C46" s="28" t="n">
        <f aca="false">SUM(C47:C51)</f>
        <v>1352.67091</v>
      </c>
      <c r="D46" s="29" t="n">
        <f aca="false">C46/B46*100</f>
        <v>6.41684492409867</v>
      </c>
    </row>
    <row r="47" customFormat="false" ht="15" hidden="false" customHeight="false" outlineLevel="0" collapsed="false">
      <c r="A47" s="31" t="s">
        <v>48</v>
      </c>
      <c r="B47" s="32" t="n">
        <v>4070</v>
      </c>
      <c r="C47" s="32" t="n">
        <v>318.20467</v>
      </c>
      <c r="D47" s="25" t="n">
        <f aca="false">C47/B47*100</f>
        <v>7.81829656019656</v>
      </c>
    </row>
    <row r="48" customFormat="false" ht="37.3" hidden="false" customHeight="false" outlineLevel="0" collapsed="false">
      <c r="A48" s="30" t="s">
        <v>49</v>
      </c>
      <c r="B48" s="12" t="n">
        <v>13800</v>
      </c>
      <c r="C48" s="32" t="n">
        <v>906.37205</v>
      </c>
      <c r="D48" s="25" t="n">
        <f aca="false">C48/B48*100</f>
        <v>6.5679134057971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3210</v>
      </c>
      <c r="C51" s="32" t="n">
        <v>128.09419</v>
      </c>
      <c r="D51" s="25" t="n">
        <f aca="false">C51/B51*100</f>
        <v>3.99047320872274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410822.2</v>
      </c>
      <c r="C52" s="28" t="n">
        <f aca="false">SUM(C53:C62)</f>
        <v>523.10323</v>
      </c>
      <c r="D52" s="29" t="n">
        <f aca="false">C52/B52*100</f>
        <v>0.127330808802445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0</v>
      </c>
      <c r="D54" s="25" t="n">
        <f aca="false">C54/B54*100</f>
        <v>0</v>
      </c>
    </row>
    <row r="55" customFormat="false" ht="15" hidden="false" customHeight="false" outlineLevel="0" collapsed="false">
      <c r="A55" s="30" t="s">
        <v>56</v>
      </c>
      <c r="B55" s="12" t="n">
        <v>23200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0</v>
      </c>
      <c r="D56" s="25" t="n">
        <f aca="false">C56/B56*100</f>
        <v>0</v>
      </c>
    </row>
    <row r="57" customFormat="false" ht="15" hidden="false" customHeight="false" outlineLevel="0" collapsed="false">
      <c r="A57" s="30" t="s">
        <v>58</v>
      </c>
      <c r="B57" s="12" t="n">
        <v>500</v>
      </c>
      <c r="C57" s="32" t="n">
        <v>0</v>
      </c>
      <c r="D57" s="25" t="n">
        <f aca="false">C57/B57*100</f>
        <v>0</v>
      </c>
    </row>
    <row r="58" customFormat="false" ht="15" hidden="false" customHeight="false" outlineLevel="0" collapsed="false">
      <c r="A58" s="30" t="s">
        <v>59</v>
      </c>
      <c r="B58" s="12" t="n">
        <v>1800</v>
      </c>
      <c r="C58" s="32" t="n">
        <v>0</v>
      </c>
      <c r="D58" s="25" t="n">
        <f aca="false">C58/B58*100</f>
        <v>0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493.10323</v>
      </c>
      <c r="D59" s="25" t="n">
        <f aca="false">C59/B59*100</f>
        <v>0.264966808167652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7590</v>
      </c>
      <c r="C62" s="32" t="n">
        <v>30</v>
      </c>
      <c r="D62" s="25" t="n">
        <f aca="false">C62/B62*100</f>
        <v>0.395256916996047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766203.9395</v>
      </c>
      <c r="C63" s="28" t="n">
        <f aca="false">SUM(C64:C67)</f>
        <v>33391.29211</v>
      </c>
      <c r="D63" s="29" t="n">
        <f aca="false">C63/B63*100</f>
        <v>4.3580162393566</v>
      </c>
    </row>
    <row r="64" customFormat="false" ht="15" hidden="false" customHeight="false" outlineLevel="0" collapsed="false">
      <c r="A64" s="30" t="s">
        <v>65</v>
      </c>
      <c r="B64" s="33" t="n">
        <v>8727.7195</v>
      </c>
      <c r="C64" s="32" t="n">
        <v>1.27589</v>
      </c>
      <c r="D64" s="25" t="n">
        <f aca="false">C64/B64*100</f>
        <v>0.0146188245394458</v>
      </c>
    </row>
    <row r="65" customFormat="false" ht="15" hidden="false" customHeight="false" outlineLevel="0" collapsed="false">
      <c r="A65" s="35" t="s">
        <v>66</v>
      </c>
      <c r="B65" s="12" t="n">
        <v>268719.6</v>
      </c>
      <c r="C65" s="32" t="n">
        <v>78.32417</v>
      </c>
      <c r="D65" s="25" t="n">
        <f aca="false">C65/B65*100</f>
        <v>0.0291471742291965</v>
      </c>
    </row>
    <row r="66" customFormat="false" ht="15" hidden="false" customHeight="false" outlineLevel="0" collapsed="false">
      <c r="A66" s="30" t="s">
        <v>67</v>
      </c>
      <c r="B66" s="12" t="n">
        <v>268004.571</v>
      </c>
      <c r="C66" s="32" t="n">
        <v>18138.38737</v>
      </c>
      <c r="D66" s="25" t="n">
        <f aca="false">C66/B66*100</f>
        <v>6.76793955503095</v>
      </c>
    </row>
    <row r="67" customFormat="false" ht="25.35" hidden="false" customHeight="false" outlineLevel="0" collapsed="false">
      <c r="A67" s="30" t="s">
        <v>68</v>
      </c>
      <c r="B67" s="12" t="n">
        <v>220752.049</v>
      </c>
      <c r="C67" s="32" t="n">
        <v>15173.30468</v>
      </c>
      <c r="D67" s="25" t="n">
        <f aca="false">C67/B67*100</f>
        <v>6.87346040443774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34.593</v>
      </c>
      <c r="D68" s="29" t="n">
        <f aca="false">C68/B68*100</f>
        <v>0.109010088939981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34.593</v>
      </c>
      <c r="D70" s="25" t="n">
        <f aca="false">C70/B70*100</f>
        <v>11.531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1547627.83949</v>
      </c>
      <c r="C73" s="28" t="n">
        <f aca="false">SUM(C74:C81)</f>
        <v>179139.03061</v>
      </c>
      <c r="D73" s="29" t="n">
        <f aca="false">C73/B73*100</f>
        <v>11.5750716056538</v>
      </c>
    </row>
    <row r="74" customFormat="false" ht="15" hidden="false" customHeight="false" outlineLevel="0" collapsed="false">
      <c r="A74" s="30" t="s">
        <v>75</v>
      </c>
      <c r="B74" s="33" t="n">
        <v>277398.1</v>
      </c>
      <c r="C74" s="32" t="n">
        <v>41074.36564</v>
      </c>
      <c r="D74" s="25" t="n">
        <f aca="false">C74/B74*100</f>
        <v>14.807010444556</v>
      </c>
    </row>
    <row r="75" customFormat="false" ht="15" hidden="false" customHeight="false" outlineLevel="0" collapsed="false">
      <c r="A75" s="30" t="s">
        <v>76</v>
      </c>
      <c r="B75" s="33" t="n">
        <v>686885.03949</v>
      </c>
      <c r="C75" s="32" t="n">
        <v>62681.53771</v>
      </c>
      <c r="D75" s="25" t="n">
        <f aca="false">C75/B75*100</f>
        <v>9.12547720598776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42176.78401</v>
      </c>
      <c r="D76" s="25" t="n">
        <f aca="false">C76/B76*100</f>
        <v>15.8440329444275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10</v>
      </c>
      <c r="C78" s="32"/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517.31288</v>
      </c>
      <c r="D80" s="25" t="n">
        <f aca="false">C80/B80*100</f>
        <v>7.46074129625891</v>
      </c>
    </row>
    <row r="81" customFormat="false" ht="15" hidden="false" customHeight="false" outlineLevel="0" collapsed="false">
      <c r="A81" s="30" t="s">
        <v>82</v>
      </c>
      <c r="B81" s="33" t="n">
        <v>310201.1</v>
      </c>
      <c r="C81" s="32" t="n">
        <v>32689.03037</v>
      </c>
      <c r="D81" s="25" t="n">
        <f aca="false">C81/B81*100</f>
        <v>10.5380123958297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472973.9</v>
      </c>
      <c r="C82" s="28" t="n">
        <f aca="false">SUM(C83:C85)</f>
        <v>57388.89844</v>
      </c>
      <c r="D82" s="29" t="n">
        <f aca="false">C82/B82*100</f>
        <v>12.1336290311157</v>
      </c>
    </row>
    <row r="83" customFormat="false" ht="15" hidden="false" customHeight="false" outlineLevel="0" collapsed="false">
      <c r="A83" s="30" t="s">
        <v>84</v>
      </c>
      <c r="B83" s="33" t="n">
        <v>337643.7</v>
      </c>
      <c r="C83" s="32" t="n">
        <v>47411.40849</v>
      </c>
      <c r="D83" s="25" t="n">
        <f aca="false">C83/B83*100</f>
        <v>14.0418460317785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135330.2</v>
      </c>
      <c r="C85" s="32" t="n">
        <v>9977.48995</v>
      </c>
      <c r="D85" s="25" t="n">
        <f aca="false">C85/B85*100</f>
        <v>7.37270021768977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195983.324</v>
      </c>
      <c r="C95" s="28" t="n">
        <f aca="false">C96+C97+C98+C99+C100</f>
        <v>9789.94742</v>
      </c>
      <c r="D95" s="29" t="n">
        <f aca="false">C95/B95*100</f>
        <v>4.99529614060429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561.72907</v>
      </c>
      <c r="D96" s="25" t="n">
        <f aca="false">C96/B96*100</f>
        <v>8.2473802672148</v>
      </c>
    </row>
    <row r="97" customFormat="false" ht="15" hidden="false" customHeight="false" outlineLevel="0" collapsed="false">
      <c r="A97" s="35" t="s">
        <v>98</v>
      </c>
      <c r="B97" s="33" t="n">
        <v>65765.8</v>
      </c>
      <c r="C97" s="32" t="n">
        <v>4086.83135</v>
      </c>
      <c r="D97" s="25" t="n">
        <f aca="false">C97/B97*100</f>
        <v>6.2142197768445</v>
      </c>
    </row>
    <row r="98" customFormat="false" ht="15" hidden="false" customHeight="false" outlineLevel="0" collapsed="false">
      <c r="A98" s="35" t="s">
        <v>99</v>
      </c>
      <c r="B98" s="33" t="n">
        <v>36887.6</v>
      </c>
      <c r="C98" s="32" t="n">
        <v>1420.11898</v>
      </c>
      <c r="D98" s="25" t="n">
        <f aca="false">C98/B98*100</f>
        <v>3.84985463949945</v>
      </c>
    </row>
    <row r="99" customFormat="false" ht="15" hidden="false" customHeight="false" outlineLevel="0" collapsed="false">
      <c r="A99" s="35" t="s">
        <v>100</v>
      </c>
      <c r="B99" s="33" t="n">
        <v>60385.024</v>
      </c>
      <c r="C99" s="32" t="n">
        <v>2323.8771</v>
      </c>
      <c r="D99" s="25" t="n">
        <f aca="false">C99/B99*100</f>
        <v>3.84843284984038</v>
      </c>
    </row>
    <row r="100" customFormat="false" ht="15" hidden="false" customHeight="false" outlineLevel="0" collapsed="false">
      <c r="A100" s="35" t="s">
        <v>101</v>
      </c>
      <c r="B100" s="33" t="n">
        <v>26133.9</v>
      </c>
      <c r="C100" s="32" t="n">
        <v>1397.39092</v>
      </c>
      <c r="D100" s="25" t="n">
        <f aca="false">C100/B100*100</f>
        <v>5.34704318911452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  <c r="F103" s="1" t="s">
        <v>105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2371.433</v>
      </c>
      <c r="D106" s="29" t="n">
        <f aca="false">C106/B106*100</f>
        <v>16.8128310019922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2371.433</v>
      </c>
      <c r="D108" s="25" t="n">
        <f aca="false">C108/B108*100</f>
        <v>16.8128310019922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0</v>
      </c>
      <c r="D110" s="29" t="n">
        <f aca="false">C110/B110*100</f>
        <v>0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0</v>
      </c>
      <c r="D111" s="25" t="n">
        <f aca="false">C111/B111*100</f>
        <v>0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14286.5</v>
      </c>
      <c r="D112" s="29" t="n">
        <f aca="false">C112/B112*100</f>
        <v>8.33333333333333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14286.5</v>
      </c>
      <c r="D115" s="25" t="n">
        <f aca="false">C115/B115*100</f>
        <v>8.33333333333333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3852727.29099</v>
      </c>
      <c r="C116" s="42" t="n">
        <f aca="false">C35+C44+C46+C52+C63+C68+C73+C82+C86+C95+C101+C106+C110+C112</f>
        <v>308727.19801</v>
      </c>
      <c r="D116" s="43" t="n">
        <f aca="false">C116/B116*100</f>
        <v>8.01321180276607</v>
      </c>
      <c r="E116" s="44"/>
      <c r="F116" s="44"/>
    </row>
    <row r="117" customFormat="false" ht="25.35" hidden="false" customHeight="false" outlineLevel="0" collapsed="false">
      <c r="A117" s="45" t="s">
        <v>119</v>
      </c>
      <c r="B117" s="32" t="n">
        <f aca="false">B33-B116</f>
        <v>-132104.50099</v>
      </c>
      <c r="C117" s="32" t="n">
        <f aca="false">C33-C116</f>
        <v>98861.3539899999</v>
      </c>
      <c r="D117" s="46"/>
      <c r="E117" s="47"/>
      <c r="F117" s="47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SUM(B120:B122)</f>
        <v>132104.5</v>
      </c>
      <c r="C119" s="9" t="n">
        <f aca="false">SUM(C120:C122)</f>
        <v>-98861.36011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194104.5</v>
      </c>
      <c r="C120" s="12" t="n">
        <v>0</v>
      </c>
      <c r="D120" s="50"/>
    </row>
    <row r="121" customFormat="false" ht="37.3" hidden="false" customHeight="false" outlineLevel="0" collapsed="false">
      <c r="A121" s="37" t="s">
        <v>122</v>
      </c>
      <c r="B121" s="33" t="n">
        <v>-62000</v>
      </c>
      <c r="C121" s="33" t="n">
        <v>0</v>
      </c>
      <c r="D121" s="51"/>
    </row>
    <row r="122" customFormat="false" ht="25.35" hidden="false" customHeight="false" outlineLevel="0" collapsed="false">
      <c r="A122" s="38" t="s">
        <v>123</v>
      </c>
      <c r="B122" s="33" t="n">
        <v>0</v>
      </c>
      <c r="C122" s="33" t="n">
        <v>-98861.36011</v>
      </c>
      <c r="D122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  <col collapsed="false" customWidth="true" hidden="false" outlineLevel="0" max="5" min="5" style="1" width="10.57"/>
    <col collapsed="false" customWidth="true" hidden="false" outlineLevel="0" max="6" min="6" style="1" width="9.57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5" hidden="false" customHeight="false" outlineLevel="0" collapsed="false">
      <c r="A3" s="2" t="s">
        <v>124</v>
      </c>
      <c r="B3" s="2"/>
      <c r="C3" s="2"/>
      <c r="D3" s="2"/>
      <c r="E3" s="3"/>
      <c r="F3" s="3"/>
      <c r="G3" s="3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125</v>
      </c>
      <c r="C5" s="6"/>
      <c r="D5" s="7" t="s">
        <v>6</v>
      </c>
    </row>
    <row r="6" customFormat="false" ht="31.5" hidden="false" customHeight="tru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178703.844</v>
      </c>
      <c r="D7" s="10" t="n">
        <f aca="false">C7/B7*100</f>
        <v>7.34546469443606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12" t="n">
        <v>42600.36</v>
      </c>
      <c r="D8" s="13" t="n">
        <f aca="false">C8/B8*100</f>
        <v>7.27538588679288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12" t="n">
        <v>3705.333</v>
      </c>
      <c r="D9" s="13" t="n">
        <f aca="false">C9/B9*100</f>
        <v>7.80808174463862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12" t="n">
        <v>90.718</v>
      </c>
      <c r="D10" s="13" t="n">
        <f aca="false">C10/B10*100</f>
        <v>15.4545144804089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12" t="n">
        <v>-508.402</v>
      </c>
      <c r="D11" s="13" t="n">
        <f aca="false">C11/B11*100</f>
        <v>-1.27445239372503</v>
      </c>
    </row>
    <row r="12" customFormat="false" ht="25.35" hidden="true" customHeight="false" outlineLevel="0" collapsed="false">
      <c r="A12" s="14" t="s">
        <v>14</v>
      </c>
      <c r="B12" s="12" t="n">
        <v>0</v>
      </c>
      <c r="C12" s="12" t="n">
        <v>0</v>
      </c>
      <c r="D12" s="13" t="e">
        <f aca="false">C12/B12*100</f>
        <v>#DIV/0!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12" t="n">
        <v>24.359</v>
      </c>
      <c r="D13" s="13" t="n">
        <f aca="false">C13/B13*100</f>
        <v>0.399327868852459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12" t="n">
        <v>449.639</v>
      </c>
      <c r="D14" s="13" t="n">
        <f aca="false">C14/B14*100</f>
        <v>14.9879666666667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12" t="n">
        <v>531.257</v>
      </c>
      <c r="D15" s="13" t="n">
        <f aca="false">C15/B15*100</f>
        <v>6.17740697674419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12" t="n">
        <v>81.312</v>
      </c>
      <c r="D16" s="13" t="n">
        <f aca="false">C16/B16*100</f>
        <v>2.39152941176471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12" t="n">
        <v>-55957.482</v>
      </c>
      <c r="D17" s="13" t="n">
        <f aca="false">C17/B17*100</f>
        <v>-8.55618990825688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12" t="n">
        <v>648.704</v>
      </c>
      <c r="D18" s="13" t="n">
        <f aca="false">C18/B18*100</f>
        <v>9.13667605633803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2" t="n">
        <v>177290.561</v>
      </c>
      <c r="D19" s="13" t="n">
        <f aca="false">C19/B19*100</f>
        <v>17.8405919125187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12" t="n">
        <v>946.663</v>
      </c>
      <c r="D20" s="13" t="n">
        <f aca="false">C20/B20*100</f>
        <v>38.3886050283861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2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2" t="n">
        <v>6712.689</v>
      </c>
      <c r="D22" s="13" t="n">
        <f aca="false">C22/B22*100</f>
        <v>15.5027459584296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2" t="n">
        <v>1240.016</v>
      </c>
      <c r="D23" s="13" t="n">
        <f aca="false">C23/B23*100</f>
        <v>20.6669333333333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2" t="n">
        <v>848.117</v>
      </c>
      <c r="D24" s="13" t="n">
        <f aca="false">C24/B24*100</f>
        <v>2.82705666666667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2" t="n">
        <v>0</v>
      </c>
      <c r="D25" s="13" t="n">
        <f aca="false">C25/B25*100</f>
        <v>0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1289939.197</v>
      </c>
      <c r="C26" s="9" t="n">
        <f aca="false">SUM(C27:C32)</f>
        <v>389452.731</v>
      </c>
      <c r="D26" s="10" t="n">
        <f aca="false">C26/B26*100</f>
        <v>30.191557238182</v>
      </c>
    </row>
    <row r="27" customFormat="false" ht="15" hidden="false" customHeight="false" outlineLevel="0" collapsed="false">
      <c r="A27" s="14" t="s">
        <v>29</v>
      </c>
      <c r="B27" s="12" t="n">
        <v>322022.273</v>
      </c>
      <c r="C27" s="12" t="n">
        <f aca="false">5269.091+0.1</f>
        <v>5269.191</v>
      </c>
      <c r="D27" s="13" t="n">
        <f aca="false">C27/B27*100</f>
        <v>1.63628153758172</v>
      </c>
    </row>
    <row r="28" customFormat="false" ht="15" hidden="false" customHeight="false" outlineLevel="0" collapsed="false">
      <c r="A28" s="14" t="s">
        <v>30</v>
      </c>
      <c r="B28" s="12" t="n">
        <v>879319.024</v>
      </c>
      <c r="C28" s="12" t="n">
        <v>142865.481</v>
      </c>
      <c r="D28" s="13" t="n">
        <f aca="false">C28/B28*100</f>
        <v>16.2472864910972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9627.965</v>
      </c>
      <c r="D29" s="13" t="n">
        <f aca="false">C29/B29*100</f>
        <v>16.4305632113096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1.2</v>
      </c>
      <c r="D30" s="13" t="n">
        <f aca="false">C30/B30*100</f>
        <v>0.004</v>
      </c>
    </row>
    <row r="31" customFormat="false" ht="25.35" hidden="false" customHeight="false" outlineLevel="0" collapsed="false">
      <c r="A31" s="14" t="s">
        <v>33</v>
      </c>
      <c r="B31" s="12" t="n">
        <v>0</v>
      </c>
      <c r="C31" s="12" t="n">
        <v>242906.788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-11217.894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3722785.197</v>
      </c>
      <c r="C33" s="17" t="n">
        <f aca="false">C7+C26</f>
        <v>568156.575</v>
      </c>
      <c r="D33" s="18" t="n">
        <f aca="false">C33/B33*100</f>
        <v>15.261599714586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209801.528</v>
      </c>
      <c r="C35" s="21" t="n">
        <f aca="false">SUM(C36:C43)</f>
        <v>25754.417</v>
      </c>
      <c r="D35" s="22" t="n">
        <f aca="false">C35/B35*100</f>
        <v>12.2756098325461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535.6</v>
      </c>
      <c r="D36" s="25" t="n">
        <f aca="false">C36/B36*100</f>
        <v>13.6625682363145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781</v>
      </c>
      <c r="D37" s="25" t="n">
        <f aca="false">C37/B37*100</f>
        <v>12.417323836174</v>
      </c>
    </row>
    <row r="38" customFormat="false" ht="49.25" hidden="false" customHeight="false" outlineLevel="0" collapsed="false">
      <c r="A38" s="23" t="s">
        <v>39</v>
      </c>
      <c r="B38" s="12" t="n">
        <v>114041.8</v>
      </c>
      <c r="C38" s="24" t="n">
        <v>15173.1</v>
      </c>
      <c r="D38" s="25" t="n">
        <f aca="false">C38/B38*100</f>
        <v>13.3048583940275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0</v>
      </c>
      <c r="D39" s="25" t="n">
        <f aca="false">C39/B39*100</f>
        <v>0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2717.1</v>
      </c>
      <c r="D40" s="25" t="n">
        <f aca="false">C40/B40*100</f>
        <v>13.1984552983751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f aca="false">55020.328-8654+8500</f>
        <v>54866.328</v>
      </c>
      <c r="C43" s="24" t="n">
        <v>6547.617</v>
      </c>
      <c r="D43" s="25" t="n">
        <f aca="false">C43/B43*100</f>
        <v>11.9337619969756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538.583</v>
      </c>
      <c r="D44" s="29" t="n">
        <f aca="false">C44/B44*100</f>
        <v>9.27967401230207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538.583</v>
      </c>
      <c r="D45" s="25" t="n">
        <f aca="false">C45/B45*100</f>
        <v>9.27967401230207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21080</v>
      </c>
      <c r="C46" s="28" t="n">
        <f aca="false">SUM(C47:C51)</f>
        <v>2467.518</v>
      </c>
      <c r="D46" s="29" t="n">
        <f aca="false">C46/B46*100</f>
        <v>11.7054933586338</v>
      </c>
    </row>
    <row r="47" customFormat="false" ht="15" hidden="false" customHeight="false" outlineLevel="0" collapsed="false">
      <c r="A47" s="31" t="s">
        <v>48</v>
      </c>
      <c r="B47" s="32" t="n">
        <v>4210</v>
      </c>
      <c r="C47" s="32" t="n">
        <v>470.6</v>
      </c>
      <c r="D47" s="25" t="n">
        <f aca="false">C47/B47*100</f>
        <v>11.1781472684086</v>
      </c>
    </row>
    <row r="48" customFormat="false" ht="37.3" hidden="false" customHeight="false" outlineLevel="0" collapsed="false">
      <c r="A48" s="30" t="s">
        <v>49</v>
      </c>
      <c r="B48" s="12" t="n">
        <v>13800</v>
      </c>
      <c r="C48" s="32" t="n">
        <v>1670.723</v>
      </c>
      <c r="D48" s="25" t="n">
        <f aca="false">C48/B48*100</f>
        <v>12.1066884057971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3070</v>
      </c>
      <c r="C51" s="32" t="n">
        <v>326.195</v>
      </c>
      <c r="D51" s="25" t="n">
        <f aca="false">C51/B51*100</f>
        <v>10.6252442996743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410822.2</v>
      </c>
      <c r="C52" s="28" t="n">
        <f aca="false">SUM(C53:C62)</f>
        <v>25857.061</v>
      </c>
      <c r="D52" s="29" t="n">
        <f aca="false">C52/B52*100</f>
        <v>6.29397851430619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6502.263</v>
      </c>
      <c r="D54" s="25" t="n">
        <f aca="false">C54/B54*100</f>
        <v>3.39930375121156</v>
      </c>
    </row>
    <row r="55" customFormat="false" ht="15" hidden="false" customHeight="false" outlineLevel="0" collapsed="false">
      <c r="A55" s="30" t="s">
        <v>56</v>
      </c>
      <c r="B55" s="12" t="n">
        <v>23200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0</v>
      </c>
      <c r="D56" s="25" t="n">
        <f aca="false">C56/B56*100</f>
        <v>0</v>
      </c>
    </row>
    <row r="57" customFormat="false" ht="15" hidden="false" customHeight="false" outlineLevel="0" collapsed="false">
      <c r="A57" s="30" t="s">
        <v>58</v>
      </c>
      <c r="B57" s="12" t="n">
        <v>500</v>
      </c>
      <c r="C57" s="32" t="n">
        <v>72.1</v>
      </c>
      <c r="D57" s="25" t="n">
        <f aca="false">C57/B57*100</f>
        <v>14.42</v>
      </c>
    </row>
    <row r="58" customFormat="false" ht="15" hidden="false" customHeight="false" outlineLevel="0" collapsed="false">
      <c r="A58" s="30" t="s">
        <v>59</v>
      </c>
      <c r="B58" s="12" t="n">
        <v>1800</v>
      </c>
      <c r="C58" s="32" t="n">
        <v>150.655</v>
      </c>
      <c r="D58" s="25" t="n">
        <f aca="false">C58/B58*100</f>
        <v>8.36972222222222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17814.111</v>
      </c>
      <c r="D59" s="25" t="n">
        <f aca="false">C59/B59*100</f>
        <v>9.57233261687265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7590</v>
      </c>
      <c r="C62" s="32" t="n">
        <v>1317.932</v>
      </c>
      <c r="D62" s="25" t="n">
        <f aca="false">C62/B62*100</f>
        <v>17.3640579710145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766357.9625</v>
      </c>
      <c r="C63" s="28" t="n">
        <f aca="false">SUM(C64:C67)</f>
        <v>76644.278</v>
      </c>
      <c r="D63" s="29" t="n">
        <f aca="false">C63/B63*100</f>
        <v>10.0011067608631</v>
      </c>
    </row>
    <row r="64" customFormat="false" ht="15" hidden="false" customHeight="false" outlineLevel="0" collapsed="false">
      <c r="A64" s="30" t="s">
        <v>65</v>
      </c>
      <c r="B64" s="33" t="n">
        <v>8727.7195</v>
      </c>
      <c r="C64" s="32" t="n">
        <v>1.275</v>
      </c>
      <c r="D64" s="25" t="n">
        <f aca="false">C64/B64*100</f>
        <v>0.0146086271448114</v>
      </c>
    </row>
    <row r="65" customFormat="false" ht="15" hidden="false" customHeight="false" outlineLevel="0" collapsed="false">
      <c r="A65" s="35" t="s">
        <v>66</v>
      </c>
      <c r="B65" s="12" t="n">
        <v>268719.6</v>
      </c>
      <c r="C65" s="32" t="n">
        <v>3628.814</v>
      </c>
      <c r="D65" s="25" t="n">
        <f aca="false">C65/B65*100</f>
        <v>1.3504091253485</v>
      </c>
    </row>
    <row r="66" customFormat="false" ht="15" hidden="false" customHeight="false" outlineLevel="0" collapsed="false">
      <c r="A66" s="30" t="s">
        <v>67</v>
      </c>
      <c r="B66" s="12" t="n">
        <v>268112.618</v>
      </c>
      <c r="C66" s="32" t="n">
        <v>40355.347</v>
      </c>
      <c r="D66" s="25" t="n">
        <f aca="false">C66/B66*100</f>
        <v>15.051640352115</v>
      </c>
    </row>
    <row r="67" customFormat="false" ht="25.35" hidden="false" customHeight="false" outlineLevel="0" collapsed="false">
      <c r="A67" s="30" t="s">
        <v>68</v>
      </c>
      <c r="B67" s="12" t="n">
        <v>220798.025</v>
      </c>
      <c r="C67" s="32" t="n">
        <v>32658.842</v>
      </c>
      <c r="D67" s="25" t="n">
        <f aca="false">C67/B67*100</f>
        <v>14.7912745143441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34.593</v>
      </c>
      <c r="D68" s="29" t="n">
        <f aca="false">C68/B68*100</f>
        <v>0.109010088939981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34.593</v>
      </c>
      <c r="D70" s="25" t="n">
        <f aca="false">C70/B70*100</f>
        <v>11.531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1547831.83949</v>
      </c>
      <c r="C73" s="28" t="n">
        <f aca="false">SUM(C74:C81)</f>
        <v>317649.464</v>
      </c>
      <c r="D73" s="29" t="n">
        <f aca="false">C73/B73*100</f>
        <v>20.5222205601264</v>
      </c>
    </row>
    <row r="74" customFormat="false" ht="15" hidden="false" customHeight="false" outlineLevel="0" collapsed="false">
      <c r="A74" s="30" t="s">
        <v>75</v>
      </c>
      <c r="B74" s="33" t="n">
        <v>277398.1</v>
      </c>
      <c r="C74" s="32" t="n">
        <v>56464.477</v>
      </c>
      <c r="D74" s="25" t="n">
        <f aca="false">C74/B74*100</f>
        <v>20.3550337943915</v>
      </c>
    </row>
    <row r="75" customFormat="false" ht="15" hidden="false" customHeight="false" outlineLevel="0" collapsed="false">
      <c r="A75" s="30" t="s">
        <v>76</v>
      </c>
      <c r="B75" s="33" t="n">
        <v>686885.03949</v>
      </c>
      <c r="C75" s="32" t="n">
        <v>157551.197</v>
      </c>
      <c r="D75" s="25" t="n">
        <f aca="false">C75/B75*100</f>
        <v>22.9370546659422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52076.704</v>
      </c>
      <c r="D76" s="25" t="n">
        <f aca="false">C76/B76*100</f>
        <v>19.5630139466671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10</v>
      </c>
      <c r="C78" s="32" t="n">
        <v>0</v>
      </c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521.086</v>
      </c>
      <c r="D80" s="25" t="n">
        <f aca="false">C80/B80*100</f>
        <v>7.51515763362081</v>
      </c>
    </row>
    <row r="81" customFormat="false" ht="15" hidden="false" customHeight="false" outlineLevel="0" collapsed="false">
      <c r="A81" s="30" t="s">
        <v>82</v>
      </c>
      <c r="B81" s="33" t="n">
        <v>310405.1</v>
      </c>
      <c r="C81" s="32" t="n">
        <v>51036</v>
      </c>
      <c r="D81" s="25" t="n">
        <f aca="false">C81/B81*100</f>
        <v>16.4417401647073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472973.9</v>
      </c>
      <c r="C82" s="28" t="n">
        <f aca="false">SUM(C83:C85)</f>
        <v>86312.968</v>
      </c>
      <c r="D82" s="29" t="n">
        <f aca="false">C82/B82*100</f>
        <v>18.2489917519762</v>
      </c>
    </row>
    <row r="83" customFormat="false" ht="15" hidden="false" customHeight="false" outlineLevel="0" collapsed="false">
      <c r="A83" s="30" t="s">
        <v>84</v>
      </c>
      <c r="B83" s="33" t="n">
        <v>337643.7</v>
      </c>
      <c r="C83" s="32" t="n">
        <f aca="false">65637.1+0.1</f>
        <v>65637.2</v>
      </c>
      <c r="D83" s="25" t="n">
        <f aca="false">C83/B83*100</f>
        <v>19.43978223198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135330.2</v>
      </c>
      <c r="C85" s="32" t="n">
        <v>20675.768</v>
      </c>
      <c r="D85" s="25" t="n">
        <f aca="false">C85/B85*100</f>
        <v>15.2780148111804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197941.73</v>
      </c>
      <c r="C95" s="28" t="n">
        <f aca="false">C96+C97+C98+C99+C100</f>
        <v>23240.738</v>
      </c>
      <c r="D95" s="29" t="n">
        <f aca="false">C95/B95*100</f>
        <v>11.7412018173227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1124.976</v>
      </c>
      <c r="D96" s="25" t="n">
        <f aca="false">C96/B96*100</f>
        <v>16.5170459550727</v>
      </c>
    </row>
    <row r="97" customFormat="false" ht="15" hidden="false" customHeight="false" outlineLevel="0" collapsed="false">
      <c r="A97" s="35" t="s">
        <v>98</v>
      </c>
      <c r="B97" s="33" t="n">
        <v>65765.8</v>
      </c>
      <c r="C97" s="32" t="n">
        <v>10005.142</v>
      </c>
      <c r="D97" s="25" t="n">
        <f aca="false">C97/B97*100</f>
        <v>15.2132901903421</v>
      </c>
    </row>
    <row r="98" customFormat="false" ht="15" hidden="false" customHeight="false" outlineLevel="0" collapsed="false">
      <c r="A98" s="35" t="s">
        <v>99</v>
      </c>
      <c r="B98" s="33" t="n">
        <v>36887.6</v>
      </c>
      <c r="C98" s="32" t="n">
        <v>3541.833</v>
      </c>
      <c r="D98" s="25" t="n">
        <f aca="false">C98/B98*100</f>
        <v>9.60168999880719</v>
      </c>
    </row>
    <row r="99" customFormat="false" ht="15" hidden="false" customHeight="false" outlineLevel="0" collapsed="false">
      <c r="A99" s="35" t="s">
        <v>100</v>
      </c>
      <c r="B99" s="33" t="n">
        <v>62343.43</v>
      </c>
      <c r="C99" s="32" t="n">
        <v>4397.853</v>
      </c>
      <c r="D99" s="25" t="n">
        <f aca="false">C99/B99*100</f>
        <v>7.05423650896333</v>
      </c>
    </row>
    <row r="100" customFormat="false" ht="15" hidden="false" customHeight="false" outlineLevel="0" collapsed="false">
      <c r="A100" s="35" t="s">
        <v>101</v>
      </c>
      <c r="B100" s="33" t="n">
        <v>26133.9</v>
      </c>
      <c r="C100" s="32" t="n">
        <v>4170.934</v>
      </c>
      <c r="D100" s="25" t="n">
        <f aca="false">C100/B100*100</f>
        <v>15.959860564248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  <c r="F103" s="1" t="s">
        <v>105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2932.091</v>
      </c>
      <c r="D106" s="29" t="n">
        <f aca="false">C106/B106*100</f>
        <v>20.7877475203653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2932.091</v>
      </c>
      <c r="D108" s="25" t="n">
        <f aca="false">C108/B108*100</f>
        <v>20.7877475203653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12.83</v>
      </c>
      <c r="D110" s="29" t="n">
        <f aca="false">C110/B110*100</f>
        <v>0.2566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12.83</v>
      </c>
      <c r="D111" s="25" t="n">
        <f aca="false">C111/B111*100</f>
        <v>0.2566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28573</v>
      </c>
      <c r="D112" s="29" t="n">
        <f aca="false">C112/B112*100</f>
        <v>16.6666666666667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28573</v>
      </c>
      <c r="D115" s="25" t="n">
        <f aca="false">C115/B115*100</f>
        <v>16.6666666666667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3854889.71999</v>
      </c>
      <c r="C116" s="41" t="n">
        <f aca="false">C35+C44+C46+C52+C63+C68+C73+C82+C86+C95+C101+C106+C110+C112</f>
        <v>590017.541</v>
      </c>
      <c r="D116" s="43" t="n">
        <f aca="false">C116/B116*100</f>
        <v>15.3056918318673</v>
      </c>
      <c r="E116" s="44"/>
      <c r="F116" s="44"/>
    </row>
    <row r="117" customFormat="false" ht="25.35" hidden="false" customHeight="false" outlineLevel="0" collapsed="false">
      <c r="A117" s="45" t="s">
        <v>119</v>
      </c>
      <c r="B117" s="32" t="n">
        <f aca="false">B33-B116</f>
        <v>-132104.52299</v>
      </c>
      <c r="C117" s="32" t="n">
        <f aca="false">C33-C116</f>
        <v>-21860.966</v>
      </c>
      <c r="D117" s="46"/>
      <c r="E117" s="47"/>
      <c r="F117" s="47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SUM(B120:B122)</f>
        <v>132104.5</v>
      </c>
      <c r="C119" s="9" t="n">
        <f aca="false">SUM(C120:C122)</f>
        <v>21861.024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194104.5</v>
      </c>
      <c r="C120" s="12" t="n">
        <v>0</v>
      </c>
      <c r="D120" s="50"/>
    </row>
    <row r="121" customFormat="false" ht="37.3" hidden="false" customHeight="false" outlineLevel="0" collapsed="false">
      <c r="A121" s="37" t="s">
        <v>122</v>
      </c>
      <c r="B121" s="33" t="n">
        <v>-62000</v>
      </c>
      <c r="C121" s="33" t="n">
        <v>0</v>
      </c>
      <c r="D121" s="51"/>
    </row>
    <row r="122" customFormat="false" ht="25.35" hidden="false" customHeight="false" outlineLevel="0" collapsed="false">
      <c r="A122" s="38" t="s">
        <v>123</v>
      </c>
      <c r="B122" s="33" t="n">
        <v>0</v>
      </c>
      <c r="C122" s="33" t="n">
        <f aca="false">-689786.402+711647.426</f>
        <v>21861.024</v>
      </c>
      <c r="D122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  <col collapsed="false" customWidth="true" hidden="false" outlineLevel="0" max="5" min="5" style="1" width="10.57"/>
    <col collapsed="false" customWidth="true" hidden="false" outlineLevel="0" max="6" min="6" style="1" width="9.57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5" hidden="false" customHeight="false" outlineLevel="0" collapsed="false">
      <c r="A3" s="2" t="s">
        <v>126</v>
      </c>
      <c r="B3" s="2"/>
      <c r="C3" s="2"/>
      <c r="D3" s="2"/>
      <c r="E3" s="3"/>
      <c r="F3" s="3"/>
      <c r="G3" s="3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127</v>
      </c>
      <c r="C5" s="6"/>
      <c r="D5" s="7" t="s">
        <v>6</v>
      </c>
    </row>
    <row r="6" customFormat="false" ht="31.5" hidden="false" customHeight="tru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407614.465</v>
      </c>
      <c r="D7" s="10" t="n">
        <f aca="false">C7/B7*100</f>
        <v>16.7546349008527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52" t="n">
        <v>91460.22</v>
      </c>
      <c r="D8" s="13" t="n">
        <f aca="false">C8/B8*100</f>
        <v>15.6197833490368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52" t="n">
        <v>10396.658</v>
      </c>
      <c r="D9" s="13" t="n">
        <f aca="false">C9/B9*100</f>
        <v>21.9084102657038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52" t="n">
        <v>90.718</v>
      </c>
      <c r="D10" s="13" t="n">
        <f aca="false">C10/B10*100</f>
        <v>15.4545144804089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52" t="n">
        <v>1136.741</v>
      </c>
      <c r="D11" s="13" t="n">
        <f aca="false">C11/B11*100</f>
        <v>2.84956056131837</v>
      </c>
    </row>
    <row r="12" customFormat="false" ht="25.35" hidden="true" customHeight="false" outlineLevel="0" collapsed="false">
      <c r="A12" s="14" t="s">
        <v>14</v>
      </c>
      <c r="B12" s="12" t="n">
        <v>0</v>
      </c>
      <c r="C12" s="52" t="n">
        <v>0.551</v>
      </c>
      <c r="D12" s="13" t="e">
        <f aca="false">C12/B12*100</f>
        <v>#DIV/0!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52" t="n">
        <v>3203.863</v>
      </c>
      <c r="D13" s="13" t="n">
        <f aca="false">C13/B13*100</f>
        <v>52.5223442622951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52" t="n">
        <v>562.048</v>
      </c>
      <c r="D14" s="13" t="n">
        <f aca="false">C14/B14*100</f>
        <v>18.7349333333333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52" t="n">
        <v>638.101</v>
      </c>
      <c r="D15" s="13" t="n">
        <f aca="false">C15/B15*100</f>
        <v>7.41977906976744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52" t="n">
        <v>358.968</v>
      </c>
      <c r="D16" s="13" t="n">
        <f aca="false">C16/B16*100</f>
        <v>10.5578823529412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52" t="n">
        <v>-30859.815</v>
      </c>
      <c r="D17" s="13" t="n">
        <f aca="false">C17/B17*100</f>
        <v>-4.71862614678899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52" t="n">
        <v>1242.109</v>
      </c>
      <c r="D18" s="13" t="n">
        <f aca="false">C18/B18*100</f>
        <v>17.4944929577465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2" t="n">
        <v>313542.374</v>
      </c>
      <c r="D19" s="13" t="n">
        <f aca="false">C19/B19*100</f>
        <v>31.5514910115057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52" t="n">
        <v>1405.8</v>
      </c>
      <c r="D20" s="13" t="n">
        <f aca="false">C20/B20*100</f>
        <v>57.007299270073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2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2" t="n">
        <v>10113.748</v>
      </c>
      <c r="D22" s="13" t="n">
        <f aca="false">C22/B22*100</f>
        <v>23.3573856812933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2" t="n">
        <v>1362.665</v>
      </c>
      <c r="D23" s="13" t="n">
        <f aca="false">C23/B23*100</f>
        <v>22.7110833333333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2" t="n">
        <v>2959.116</v>
      </c>
      <c r="D24" s="13" t="n">
        <f aca="false">C24/B24*100</f>
        <v>9.86372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2" t="n">
        <v>0.6</v>
      </c>
      <c r="D25" s="13" t="n">
        <f aca="false">C25/B25*100</f>
        <v>0.133333333333333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1299838.614</v>
      </c>
      <c r="C26" s="9" t="n">
        <f aca="false">SUM(C27:C32)</f>
        <v>496673.764</v>
      </c>
      <c r="D26" s="10" t="n">
        <f aca="false">C26/B26*100</f>
        <v>38.2104177126715</v>
      </c>
    </row>
    <row r="27" customFormat="false" ht="15" hidden="false" customHeight="false" outlineLevel="0" collapsed="false">
      <c r="A27" s="14" t="s">
        <v>29</v>
      </c>
      <c r="B27" s="12" t="n">
        <v>331921.69</v>
      </c>
      <c r="C27" s="12" t="n">
        <v>17908.662</v>
      </c>
      <c r="D27" s="13" t="n">
        <f aca="false">C27/B27*100</f>
        <v>5.39544794436302</v>
      </c>
    </row>
    <row r="28" customFormat="false" ht="15" hidden="false" customHeight="false" outlineLevel="0" collapsed="false">
      <c r="A28" s="14" t="s">
        <v>30</v>
      </c>
      <c r="B28" s="12" t="n">
        <v>879319.024</v>
      </c>
      <c r="C28" s="12" t="n">
        <v>232162.196</v>
      </c>
      <c r="D28" s="13" t="n">
        <f aca="false">C28/B28*100</f>
        <v>26.4024989410442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14314.165</v>
      </c>
      <c r="D29" s="13" t="n">
        <f aca="false">C29/B29*100</f>
        <v>24.4277781285678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1.2</v>
      </c>
      <c r="D30" s="13" t="n">
        <f aca="false">C30/B30*100</f>
        <v>0.004</v>
      </c>
    </row>
    <row r="31" customFormat="false" ht="25.35" hidden="false" customHeight="false" outlineLevel="0" collapsed="false">
      <c r="A31" s="14" t="s">
        <v>33</v>
      </c>
      <c r="B31" s="12" t="n">
        <v>0</v>
      </c>
      <c r="C31" s="12" t="n">
        <v>243505.788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-11218.247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3732684.614</v>
      </c>
      <c r="C33" s="17" t="n">
        <f aca="false">C7+C26</f>
        <v>904288.229</v>
      </c>
      <c r="D33" s="18" t="n">
        <f aca="false">C33/B33*100</f>
        <v>24.2262157806832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201142.97248</v>
      </c>
      <c r="C35" s="21" t="n">
        <f aca="false">SUM(C36:C43)</f>
        <v>48934.32804</v>
      </c>
      <c r="D35" s="22" t="n">
        <f aca="false">C35/B35*100</f>
        <v>24.3281320926415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1594.76022</v>
      </c>
      <c r="D36" s="25" t="n">
        <f aca="false">C36/B36*100</f>
        <v>40.6805831335136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1305.22101</v>
      </c>
      <c r="D37" s="25" t="n">
        <f aca="false">C37/B37*100</f>
        <v>20.752051163826</v>
      </c>
    </row>
    <row r="38" customFormat="false" ht="49.25" hidden="false" customHeight="false" outlineLevel="0" collapsed="false">
      <c r="A38" s="23" t="s">
        <v>39</v>
      </c>
      <c r="B38" s="12" t="n">
        <v>114041.8</v>
      </c>
      <c r="C38" s="24" t="n">
        <v>26419.56804</v>
      </c>
      <c r="D38" s="25" t="n">
        <f aca="false">C38/B38*100</f>
        <v>23.1665652769423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61</v>
      </c>
      <c r="D39" s="25" t="n">
        <f aca="false">C39/B39*100</f>
        <v>62.821833161689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4428.66626</v>
      </c>
      <c r="D40" s="25" t="n">
        <f aca="false">C40/B40*100</f>
        <v>21.5124778859933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46207.77248</v>
      </c>
      <c r="C43" s="24" t="n">
        <v>15125.11251</v>
      </c>
      <c r="D43" s="25" t="n">
        <f aca="false">C43/B43*100</f>
        <v>32.7328319419565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1054.54069</v>
      </c>
      <c r="D44" s="29" t="n">
        <f aca="false">C44/B44*100</f>
        <v>18.1695185995624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1054.54069</v>
      </c>
      <c r="D45" s="25" t="n">
        <f aca="false">C45/B45*100</f>
        <v>18.1695185995624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21080</v>
      </c>
      <c r="C46" s="28" t="n">
        <f aca="false">SUM(C47:C51)</f>
        <v>3784.13412</v>
      </c>
      <c r="D46" s="29" t="n">
        <f aca="false">C46/B46*100</f>
        <v>17.9513003795066</v>
      </c>
    </row>
    <row r="47" customFormat="false" ht="15" hidden="false" customHeight="false" outlineLevel="0" collapsed="false">
      <c r="A47" s="31" t="s">
        <v>48</v>
      </c>
      <c r="B47" s="32" t="n">
        <v>4210</v>
      </c>
      <c r="C47" s="32" t="n">
        <v>898.59619</v>
      </c>
      <c r="D47" s="25" t="n">
        <f aca="false">C47/B47*100</f>
        <v>21.3443275534442</v>
      </c>
    </row>
    <row r="48" customFormat="false" ht="37.3" hidden="false" customHeight="false" outlineLevel="0" collapsed="false">
      <c r="A48" s="30" t="s">
        <v>49</v>
      </c>
      <c r="B48" s="12" t="n">
        <v>13800</v>
      </c>
      <c r="C48" s="32" t="n">
        <v>2413.69415</v>
      </c>
      <c r="D48" s="25" t="n">
        <f aca="false">C48/B48*100</f>
        <v>17.4905373188406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3070</v>
      </c>
      <c r="C51" s="32" t="n">
        <v>471.84378</v>
      </c>
      <c r="D51" s="25" t="n">
        <f aca="false">C51/B51*100</f>
        <v>15.3695042345277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410822.2</v>
      </c>
      <c r="C52" s="28" t="n">
        <f aca="false">SUM(C53:C62)</f>
        <v>67513.54782</v>
      </c>
      <c r="D52" s="29" t="n">
        <f aca="false">C52/B52*100</f>
        <v>16.4337632727735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28577.33961</v>
      </c>
      <c r="D54" s="25" t="n">
        <f aca="false">C54/B54*100</f>
        <v>14.9398844273017</v>
      </c>
    </row>
    <row r="55" customFormat="false" ht="15" hidden="false" customHeight="false" outlineLevel="0" collapsed="false">
      <c r="A55" s="30" t="s">
        <v>56</v>
      </c>
      <c r="B55" s="12" t="n">
        <v>23200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0</v>
      </c>
      <c r="D56" s="25" t="n">
        <f aca="false">C56/B56*100</f>
        <v>0</v>
      </c>
    </row>
    <row r="57" customFormat="false" ht="15" hidden="false" customHeight="false" outlineLevel="0" collapsed="false">
      <c r="A57" s="30" t="s">
        <v>58</v>
      </c>
      <c r="B57" s="12" t="n">
        <v>500</v>
      </c>
      <c r="C57" s="32" t="n">
        <v>72.1</v>
      </c>
      <c r="D57" s="25" t="n">
        <f aca="false">C57/B57*100</f>
        <v>14.42</v>
      </c>
    </row>
    <row r="58" customFormat="false" ht="15" hidden="false" customHeight="false" outlineLevel="0" collapsed="false">
      <c r="A58" s="30" t="s">
        <v>59</v>
      </c>
      <c r="B58" s="12" t="n">
        <v>1800</v>
      </c>
      <c r="C58" s="32" t="n">
        <v>451.52251</v>
      </c>
      <c r="D58" s="25" t="n">
        <f aca="false">C58/B58*100</f>
        <v>25.0845838888889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37091.2538</v>
      </c>
      <c r="D59" s="25" t="n">
        <f aca="false">C59/B59*100</f>
        <v>19.930818807093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7590</v>
      </c>
      <c r="C62" s="32" t="n">
        <v>1321.3319</v>
      </c>
      <c r="D62" s="25" t="n">
        <f aca="false">C62/B62*100</f>
        <v>17.4088524374177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783275.71914</v>
      </c>
      <c r="C63" s="28" t="n">
        <f aca="false">SUM(C64:C67)</f>
        <v>135550.66927</v>
      </c>
      <c r="D63" s="29" t="n">
        <f aca="false">C63/B63*100</f>
        <v>17.3056135863407</v>
      </c>
    </row>
    <row r="64" customFormat="false" ht="15" hidden="false" customHeight="false" outlineLevel="0" collapsed="false">
      <c r="A64" s="30" t="s">
        <v>65</v>
      </c>
      <c r="B64" s="33" t="n">
        <v>10890.34734</v>
      </c>
      <c r="C64" s="32" t="n">
        <v>838.8527</v>
      </c>
      <c r="D64" s="25" t="n">
        <f aca="false">C64/B64*100</f>
        <v>7.70271758843644</v>
      </c>
    </row>
    <row r="65" customFormat="false" ht="15" hidden="false" customHeight="false" outlineLevel="0" collapsed="false">
      <c r="A65" s="35" t="s">
        <v>66</v>
      </c>
      <c r="B65" s="12" t="n">
        <v>268719.6</v>
      </c>
      <c r="C65" s="32" t="n">
        <v>14306.39687</v>
      </c>
      <c r="D65" s="25" t="n">
        <f aca="false">C65/B65*100</f>
        <v>5.32391268444877</v>
      </c>
    </row>
    <row r="66" customFormat="false" ht="15" hidden="false" customHeight="false" outlineLevel="0" collapsed="false">
      <c r="A66" s="30" t="s">
        <v>67</v>
      </c>
      <c r="B66" s="12" t="n">
        <v>282804.5298</v>
      </c>
      <c r="C66" s="32" t="n">
        <v>65368.12241</v>
      </c>
      <c r="D66" s="25" t="n">
        <f aca="false">C66/B66*100</f>
        <v>23.1142416481902</v>
      </c>
    </row>
    <row r="67" customFormat="false" ht="25.35" hidden="false" customHeight="false" outlineLevel="0" collapsed="false">
      <c r="A67" s="30" t="s">
        <v>68</v>
      </c>
      <c r="B67" s="12" t="n">
        <v>220861.242</v>
      </c>
      <c r="C67" s="32" t="n">
        <v>55037.29729</v>
      </c>
      <c r="D67" s="25" t="n">
        <f aca="false">C67/B67*100</f>
        <v>24.9194004306106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34.593</v>
      </c>
      <c r="D68" s="29" t="n">
        <f aca="false">C68/B68*100</f>
        <v>0.109010088939981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34.593</v>
      </c>
      <c r="D70" s="25" t="n">
        <f aca="false">C70/B70*100</f>
        <v>11.531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1547831.83949</v>
      </c>
      <c r="C73" s="28" t="n">
        <f aca="false">SUM(C74:C81)</f>
        <v>424079.37443</v>
      </c>
      <c r="D73" s="29" t="n">
        <f aca="false">C73/B73*100</f>
        <v>27.3982847238581</v>
      </c>
    </row>
    <row r="74" customFormat="false" ht="15" hidden="false" customHeight="false" outlineLevel="0" collapsed="false">
      <c r="A74" s="30" t="s">
        <v>75</v>
      </c>
      <c r="B74" s="33" t="n">
        <v>277398.1</v>
      </c>
      <c r="C74" s="32" t="n">
        <v>68068.54362</v>
      </c>
      <c r="D74" s="25" t="n">
        <f aca="false">C74/B74*100</f>
        <v>24.5382155176982</v>
      </c>
    </row>
    <row r="75" customFormat="false" ht="15" hidden="false" customHeight="false" outlineLevel="0" collapsed="false">
      <c r="A75" s="30" t="s">
        <v>76</v>
      </c>
      <c r="B75" s="33" t="n">
        <v>686885.03949</v>
      </c>
      <c r="C75" s="32" t="n">
        <v>226062.94524</v>
      </c>
      <c r="D75" s="25" t="n">
        <f aca="false">C75/B75*100</f>
        <v>32.9113217268275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61244.23199</v>
      </c>
      <c r="D76" s="25" t="n">
        <f aca="false">C76/B76*100</f>
        <v>23.0068662673676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10</v>
      </c>
      <c r="C78" s="32" t="n">
        <v>0</v>
      </c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534.28862</v>
      </c>
      <c r="D80" s="25" t="n">
        <f aca="false">C80/B80*100</f>
        <v>7.70556722143702</v>
      </c>
    </row>
    <row r="81" customFormat="false" ht="15" hidden="false" customHeight="false" outlineLevel="0" collapsed="false">
      <c r="A81" s="30" t="s">
        <v>82</v>
      </c>
      <c r="B81" s="33" t="n">
        <v>310405.1</v>
      </c>
      <c r="C81" s="32" t="n">
        <v>68169.36496</v>
      </c>
      <c r="D81" s="25" t="n">
        <f aca="false">C81/B81*100</f>
        <v>21.9614191132813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474614.09317</v>
      </c>
      <c r="C82" s="28" t="n">
        <f aca="false">SUM(C83:C85)</f>
        <v>110595.73175</v>
      </c>
      <c r="D82" s="29" t="n">
        <f aca="false">C82/B82*100</f>
        <v>23.3022435156358</v>
      </c>
    </row>
    <row r="83" customFormat="false" ht="15" hidden="false" customHeight="false" outlineLevel="0" collapsed="false">
      <c r="A83" s="30" t="s">
        <v>84</v>
      </c>
      <c r="B83" s="33" t="n">
        <v>339283.89317</v>
      </c>
      <c r="C83" s="32" t="n">
        <v>79187.49258</v>
      </c>
      <c r="D83" s="25" t="n">
        <f aca="false">C83/B83*100</f>
        <v>23.3395967725243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135330.2</v>
      </c>
      <c r="C85" s="32" t="n">
        <v>31408.23917</v>
      </c>
      <c r="D85" s="25" t="n">
        <f aca="false">C85/B85*100</f>
        <v>23.2085958418742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197941.7307</v>
      </c>
      <c r="C95" s="28" t="n">
        <f aca="false">C96+C97+C98+C99+C100</f>
        <v>39258.16096</v>
      </c>
      <c r="D95" s="29" t="n">
        <f aca="false">C95/B95*100</f>
        <v>19.8331907178783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1687.46454</v>
      </c>
      <c r="D96" s="25" t="n">
        <f aca="false">C96/B96*100</f>
        <v>24.7755768609602</v>
      </c>
    </row>
    <row r="97" customFormat="false" ht="15" hidden="false" customHeight="false" outlineLevel="0" collapsed="false">
      <c r="A97" s="35" t="s">
        <v>98</v>
      </c>
      <c r="B97" s="33" t="n">
        <v>65765.8</v>
      </c>
      <c r="C97" s="32" t="n">
        <v>14338.14805</v>
      </c>
      <c r="D97" s="25" t="n">
        <f aca="false">C97/B97*100</f>
        <v>21.8018302065815</v>
      </c>
    </row>
    <row r="98" customFormat="false" ht="15" hidden="false" customHeight="false" outlineLevel="0" collapsed="false">
      <c r="A98" s="35" t="s">
        <v>99</v>
      </c>
      <c r="B98" s="33" t="n">
        <v>36887.6</v>
      </c>
      <c r="C98" s="32" t="n">
        <v>5598.81112</v>
      </c>
      <c r="D98" s="25" t="n">
        <f aca="false">C98/B98*100</f>
        <v>15.1780303408191</v>
      </c>
    </row>
    <row r="99" customFormat="false" ht="15" hidden="false" customHeight="false" outlineLevel="0" collapsed="false">
      <c r="A99" s="35" t="s">
        <v>100</v>
      </c>
      <c r="B99" s="33" t="n">
        <v>62343.4307</v>
      </c>
      <c r="C99" s="32" t="n">
        <v>11149.07543</v>
      </c>
      <c r="D99" s="25" t="n">
        <f aca="false">C99/B99*100</f>
        <v>17.883320351185</v>
      </c>
    </row>
    <row r="100" customFormat="false" ht="15" hidden="false" customHeight="false" outlineLevel="0" collapsed="false">
      <c r="A100" s="35" t="s">
        <v>101</v>
      </c>
      <c r="B100" s="33" t="n">
        <v>26133.9</v>
      </c>
      <c r="C100" s="32" t="n">
        <v>6484.66182</v>
      </c>
      <c r="D100" s="25" t="n">
        <f aca="false">C100/B100*100</f>
        <v>24.8132189225489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  <c r="F103" s="1" t="s">
        <v>105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3498.749</v>
      </c>
      <c r="D106" s="29" t="n">
        <f aca="false">C106/B106*100</f>
        <v>24.8052024473764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3498.749</v>
      </c>
      <c r="D108" s="25" t="n">
        <f aca="false">C108/B108*100</f>
        <v>24.8052024473764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24.41899</v>
      </c>
      <c r="D110" s="29" t="n">
        <f aca="false">C110/B110*100</f>
        <v>0.4883798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24.41899</v>
      </c>
      <c r="D111" s="25" t="n">
        <f aca="false">C111/B111*100</f>
        <v>0.4883798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42859.5</v>
      </c>
      <c r="D112" s="29" t="n">
        <f aca="false">C112/B112*100</f>
        <v>25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42859.5</v>
      </c>
      <c r="D115" s="25" t="n">
        <f aca="false">C115/B115*100</f>
        <v>25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3864789.11498</v>
      </c>
      <c r="C116" s="41" t="n">
        <f aca="false">C35+C44+C46+C52+C63+C68+C73+C82+C86+C95+C101+C106+C110+C112</f>
        <v>877187.74807</v>
      </c>
      <c r="D116" s="43" t="n">
        <f aca="false">C116/B116*100</f>
        <v>22.6969110596488</v>
      </c>
      <c r="E116" s="44"/>
      <c r="F116" s="44"/>
    </row>
    <row r="117" customFormat="false" ht="25.35" hidden="false" customHeight="false" outlineLevel="0" collapsed="false">
      <c r="A117" s="45" t="s">
        <v>119</v>
      </c>
      <c r="B117" s="32" t="n">
        <f aca="false">B33-B116</f>
        <v>-132104.50098</v>
      </c>
      <c r="C117" s="32" t="n">
        <f aca="false">C33-C116</f>
        <v>27100.4809300001</v>
      </c>
      <c r="D117" s="46"/>
      <c r="E117" s="47"/>
      <c r="F117" s="47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SUM(B120:B122)</f>
        <v>132104.5</v>
      </c>
      <c r="C119" s="9" t="n">
        <f aca="false">SUM(C120:C122)</f>
        <v>-27100.48201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194104.5</v>
      </c>
      <c r="C120" s="12" t="n">
        <v>0</v>
      </c>
      <c r="D120" s="50"/>
    </row>
    <row r="121" customFormat="false" ht="37.3" hidden="false" customHeight="false" outlineLevel="0" collapsed="false">
      <c r="A121" s="37" t="s">
        <v>122</v>
      </c>
      <c r="B121" s="33" t="n">
        <v>-62000</v>
      </c>
      <c r="C121" s="33" t="n">
        <v>0</v>
      </c>
      <c r="D121" s="51"/>
    </row>
    <row r="122" customFormat="false" ht="25.35" hidden="false" customHeight="false" outlineLevel="0" collapsed="false">
      <c r="A122" s="38" t="s">
        <v>123</v>
      </c>
      <c r="B122" s="33" t="n">
        <v>0</v>
      </c>
      <c r="C122" s="33" t="n">
        <v>-27100.48201</v>
      </c>
      <c r="D122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  <col collapsed="false" customWidth="true" hidden="false" outlineLevel="0" max="5" min="5" style="1" width="10.57"/>
    <col collapsed="false" customWidth="true" hidden="false" outlineLevel="0" max="6" min="6" style="1" width="9.57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5" hidden="false" customHeight="false" outlineLevel="0" collapsed="false">
      <c r="A3" s="2" t="s">
        <v>128</v>
      </c>
      <c r="B3" s="2"/>
      <c r="C3" s="2"/>
      <c r="D3" s="2"/>
      <c r="E3" s="3"/>
      <c r="F3" s="3"/>
      <c r="G3" s="3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129</v>
      </c>
      <c r="C5" s="6"/>
      <c r="D5" s="7" t="s">
        <v>6</v>
      </c>
    </row>
    <row r="6" customFormat="false" ht="31.5" hidden="false" customHeight="tru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1013796.789</v>
      </c>
      <c r="D7" s="10" t="n">
        <f aca="false">C7/B7*100</f>
        <v>41.6712274019811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52" t="n">
        <v>156729.865</v>
      </c>
      <c r="D8" s="13" t="n">
        <f aca="false">C8/B8*100</f>
        <v>26.766681029455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52" t="n">
        <v>14187.558</v>
      </c>
      <c r="D9" s="13" t="n">
        <f aca="false">C9/B9*100</f>
        <v>29.8968035047866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52" t="n">
        <v>102.677</v>
      </c>
      <c r="D10" s="13" t="n">
        <f aca="false">C10/B10*100</f>
        <v>17.4918228279387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52" t="n">
        <v>17255.506</v>
      </c>
      <c r="D11" s="13" t="n">
        <f aca="false">C11/B11*100</f>
        <v>43.2557718628891</v>
      </c>
    </row>
    <row r="12" customFormat="false" ht="25.35" hidden="false" customHeight="false" outlineLevel="0" collapsed="false">
      <c r="A12" s="14" t="s">
        <v>14</v>
      </c>
      <c r="B12" s="12" t="n">
        <v>0</v>
      </c>
      <c r="C12" s="52" t="n">
        <v>6.007</v>
      </c>
      <c r="D12" s="13" t="n">
        <v>0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52" t="n">
        <v>3713.559</v>
      </c>
      <c r="D13" s="13" t="n">
        <f aca="false">C13/B13*100</f>
        <v>60.8780163934426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52" t="n">
        <v>2016.966</v>
      </c>
      <c r="D14" s="13" t="n">
        <f aca="false">C14/B14*100</f>
        <v>67.2322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52" t="n">
        <v>781.077</v>
      </c>
      <c r="D15" s="13" t="n">
        <f aca="false">C15/B15*100</f>
        <v>9.08229069767442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52" t="n">
        <v>832.994</v>
      </c>
      <c r="D16" s="13" t="n">
        <f aca="false">C16/B16*100</f>
        <v>24.4998235294118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52" t="n">
        <v>242513.541</v>
      </c>
      <c r="D17" s="13" t="n">
        <f aca="false">C17/B17*100</f>
        <v>37.0815811926606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52" t="n">
        <v>1760.106</v>
      </c>
      <c r="D18" s="13" t="n">
        <f aca="false">C18/B18*100</f>
        <v>24.7902253521127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2" t="n">
        <v>550315.558</v>
      </c>
      <c r="D19" s="13" t="n">
        <f aca="false">C19/B19*100</f>
        <v>55.3777665207343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52" t="n">
        <v>1883.073</v>
      </c>
      <c r="D20" s="13" t="n">
        <f aca="false">C20/B20*100</f>
        <v>76.3614355231144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2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2" t="n">
        <v>14379.81</v>
      </c>
      <c r="D22" s="13" t="n">
        <f aca="false">C22/B22*100</f>
        <v>33.2097228637413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2" t="n">
        <v>1997.135</v>
      </c>
      <c r="D23" s="13" t="n">
        <f aca="false">C23/B23*100</f>
        <v>33.2855833333333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2" t="n">
        <v>5321.357</v>
      </c>
      <c r="D24" s="13" t="n">
        <f aca="false">C24/B24*100</f>
        <v>17.7378566666667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2" t="n">
        <v>0</v>
      </c>
      <c r="D25" s="13" t="n">
        <f aca="false">C25/B25*100</f>
        <v>0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1381837.575</v>
      </c>
      <c r="C26" s="9" t="n">
        <f aca="false">SUM(C27:C32)</f>
        <v>625339.435</v>
      </c>
      <c r="D26" s="10" t="n">
        <f aca="false">C26/B26*100</f>
        <v>45.254192411145</v>
      </c>
    </row>
    <row r="27" customFormat="false" ht="15" hidden="false" customHeight="false" outlineLevel="0" collapsed="false">
      <c r="A27" s="14" t="s">
        <v>29</v>
      </c>
      <c r="B27" s="12" t="n">
        <v>213434.751</v>
      </c>
      <c r="C27" s="12" t="n">
        <v>28614.892</v>
      </c>
      <c r="D27" s="13" t="n">
        <f aca="false">C27/B27*100</f>
        <v>13.4068570679945</v>
      </c>
    </row>
    <row r="28" customFormat="false" ht="15" hidden="false" customHeight="false" outlineLevel="0" collapsed="false">
      <c r="A28" s="14" t="s">
        <v>30</v>
      </c>
      <c r="B28" s="12" t="n">
        <v>847517.424</v>
      </c>
      <c r="C28" s="12" t="n">
        <v>344392.288</v>
      </c>
      <c r="D28" s="13" t="n">
        <f aca="false">C28/B28*100</f>
        <v>40.6354227355685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19084.245</v>
      </c>
      <c r="D29" s="13" t="n">
        <f aca="false">C29/B29*100</f>
        <v>32.5681381073383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960.469</v>
      </c>
      <c r="D30" s="13" t="n">
        <f aca="false">C30/B30*100</f>
        <v>3.20156333333333</v>
      </c>
    </row>
    <row r="31" customFormat="false" ht="25.35" hidden="false" customHeight="false" outlineLevel="0" collapsed="false">
      <c r="A31" s="14" t="s">
        <v>33</v>
      </c>
      <c r="B31" s="12" t="n">
        <v>232287.5</v>
      </c>
      <c r="C31" s="12" t="n">
        <v>243505.788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-11218.247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3814683.575</v>
      </c>
      <c r="C33" s="17" t="n">
        <f aca="false">C7+C26</f>
        <v>1639136.224</v>
      </c>
      <c r="D33" s="18" t="n">
        <f aca="false">C33/B33*100</f>
        <v>42.9691268429781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204679.21948</v>
      </c>
      <c r="C35" s="21" t="n">
        <f aca="false">SUM(C36:C43)</f>
        <v>63519.53727</v>
      </c>
      <c r="D35" s="22" t="n">
        <f aca="false">C35/B35*100</f>
        <v>31.0337011404359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1796.38394</v>
      </c>
      <c r="D36" s="25" t="n">
        <f aca="false">C36/B36*100</f>
        <v>45.8237829702566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1789.49168</v>
      </c>
      <c r="D37" s="25" t="n">
        <f aca="false">C37/B37*100</f>
        <v>28.4515975578733</v>
      </c>
    </row>
    <row r="38" customFormat="false" ht="49.25" hidden="false" customHeight="false" outlineLevel="0" collapsed="false">
      <c r="A38" s="23" t="s">
        <v>39</v>
      </c>
      <c r="B38" s="12" t="n">
        <v>114053.2</v>
      </c>
      <c r="C38" s="24" t="n">
        <v>33447.57545</v>
      </c>
      <c r="D38" s="25" t="n">
        <f aca="false">C38/B38*100</f>
        <v>29.3262928615769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61</v>
      </c>
      <c r="D39" s="25" t="n">
        <f aca="false">C39/B39*100</f>
        <v>62.821833161689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6476.36154</v>
      </c>
      <c r="D40" s="25" t="n">
        <f aca="false">C40/B40*100</f>
        <v>31.459264760887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49732.61948</v>
      </c>
      <c r="C43" s="24" t="n">
        <v>19948.72466</v>
      </c>
      <c r="D43" s="25" t="n">
        <f aca="false">C43/B43*100</f>
        <v>40.1119524138928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1260.86821</v>
      </c>
      <c r="D44" s="29" t="n">
        <f aca="false">C44/B44*100</f>
        <v>21.7244992160444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1260.86821</v>
      </c>
      <c r="D45" s="25" t="n">
        <f aca="false">C45/B45*100</f>
        <v>21.7244992160444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22768.6</v>
      </c>
      <c r="C46" s="28" t="n">
        <f aca="false">SUM(C47:C51)</f>
        <v>5054.488</v>
      </c>
      <c r="D46" s="29" t="n">
        <f aca="false">C46/B46*100</f>
        <v>22.199379847685</v>
      </c>
    </row>
    <row r="47" customFormat="false" ht="15" hidden="false" customHeight="false" outlineLevel="0" collapsed="false">
      <c r="A47" s="31" t="s">
        <v>48</v>
      </c>
      <c r="B47" s="32" t="n">
        <v>4198.6</v>
      </c>
      <c r="C47" s="32" t="n">
        <v>997.12486</v>
      </c>
      <c r="D47" s="25" t="n">
        <f aca="false">C47/B47*100</f>
        <v>23.7489844233792</v>
      </c>
    </row>
    <row r="48" customFormat="false" ht="37.3" hidden="false" customHeight="false" outlineLevel="0" collapsed="false">
      <c r="A48" s="30" t="s">
        <v>49</v>
      </c>
      <c r="B48" s="12" t="n">
        <v>15500</v>
      </c>
      <c r="C48" s="32" t="n">
        <v>3416.12517</v>
      </c>
      <c r="D48" s="25" t="n">
        <f aca="false">C48/B48*100</f>
        <v>22.0395172258065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3070</v>
      </c>
      <c r="C51" s="32" t="n">
        <v>641.23797</v>
      </c>
      <c r="D51" s="25" t="n">
        <f aca="false">C51/B51*100</f>
        <v>20.8872302931596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411162.2</v>
      </c>
      <c r="C52" s="28" t="n">
        <f aca="false">SUM(C53:C62)</f>
        <v>103478.92119</v>
      </c>
      <c r="D52" s="29" t="n">
        <f aca="false">C52/B52*100</f>
        <v>25.1674208353783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52522.07065</v>
      </c>
      <c r="D54" s="25" t="n">
        <f aca="false">C54/B54*100</f>
        <v>27.4578976245568</v>
      </c>
    </row>
    <row r="55" customFormat="false" ht="15" hidden="false" customHeight="false" outlineLevel="0" collapsed="false">
      <c r="A55" s="30" t="s">
        <v>56</v>
      </c>
      <c r="B55" s="12" t="n">
        <v>23620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0</v>
      </c>
      <c r="D56" s="25" t="n">
        <f aca="false">C56/B56*100</f>
        <v>0</v>
      </c>
    </row>
    <row r="57" customFormat="false" ht="15" hidden="false" customHeight="false" outlineLevel="0" collapsed="false">
      <c r="A57" s="30" t="s">
        <v>58</v>
      </c>
      <c r="B57" s="12" t="n">
        <v>500</v>
      </c>
      <c r="C57" s="32" t="n">
        <v>72.1</v>
      </c>
      <c r="D57" s="25" t="n">
        <f aca="false">C57/B57*100</f>
        <v>14.42</v>
      </c>
    </row>
    <row r="58" customFormat="false" ht="15" hidden="false" customHeight="false" outlineLevel="0" collapsed="false">
      <c r="A58" s="30" t="s">
        <v>59</v>
      </c>
      <c r="B58" s="12" t="n">
        <v>1800</v>
      </c>
      <c r="C58" s="32" t="n">
        <v>615.62411</v>
      </c>
      <c r="D58" s="25" t="n">
        <f aca="false">C58/B58*100</f>
        <v>34.2013394444444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48959.12643</v>
      </c>
      <c r="D59" s="25" t="n">
        <f aca="false">C59/B59*100</f>
        <v>26.3079669156368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7510</v>
      </c>
      <c r="C62" s="32" t="n">
        <v>1310</v>
      </c>
      <c r="D62" s="25" t="n">
        <f aca="false">C62/B62*100</f>
        <v>17.4434087882823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676442.24019</v>
      </c>
      <c r="C63" s="28" t="n">
        <f aca="false">SUM(C64:C67)</f>
        <v>190981.61761</v>
      </c>
      <c r="D63" s="29" t="n">
        <f aca="false">C63/B63*100</f>
        <v>28.2332483489436</v>
      </c>
    </row>
    <row r="64" customFormat="false" ht="15" hidden="false" customHeight="false" outlineLevel="0" collapsed="false">
      <c r="A64" s="30" t="s">
        <v>65</v>
      </c>
      <c r="B64" s="33" t="n">
        <v>9133</v>
      </c>
      <c r="C64" s="32" t="n">
        <v>4821.4527</v>
      </c>
      <c r="D64" s="25" t="n">
        <f aca="false">C64/B64*100</f>
        <v>52.7915548012701</v>
      </c>
    </row>
    <row r="65" customFormat="false" ht="15" hidden="false" customHeight="false" outlineLevel="0" collapsed="false">
      <c r="A65" s="35" t="s">
        <v>66</v>
      </c>
      <c r="B65" s="12" t="n">
        <v>149937</v>
      </c>
      <c r="C65" s="32" t="n">
        <v>18543.08894</v>
      </c>
      <c r="D65" s="25" t="n">
        <f aca="false">C65/B65*100</f>
        <v>12.3672535398201</v>
      </c>
    </row>
    <row r="66" customFormat="false" ht="15" hidden="false" customHeight="false" outlineLevel="0" collapsed="false">
      <c r="A66" s="30" t="s">
        <v>67</v>
      </c>
      <c r="B66" s="12" t="n">
        <v>290252.38019</v>
      </c>
      <c r="C66" s="32" t="n">
        <v>90840.37605</v>
      </c>
      <c r="D66" s="25" t="n">
        <f aca="false">C66/B66*100</f>
        <v>31.2970305327163</v>
      </c>
    </row>
    <row r="67" customFormat="false" ht="25.35" hidden="false" customHeight="false" outlineLevel="0" collapsed="false">
      <c r="A67" s="30" t="s">
        <v>68</v>
      </c>
      <c r="B67" s="12" t="n">
        <v>227119.86</v>
      </c>
      <c r="C67" s="32" t="n">
        <v>76776.69992</v>
      </c>
      <c r="D67" s="25" t="n">
        <f aca="false">C67/B67*100</f>
        <v>33.8044854025535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34.593</v>
      </c>
      <c r="D68" s="29" t="n">
        <f aca="false">C68/B68*100</f>
        <v>0.109010088939981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34.593</v>
      </c>
      <c r="D70" s="25" t="n">
        <f aca="false">C70/B70*100</f>
        <v>11.531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1673998.03949</v>
      </c>
      <c r="C73" s="28" t="n">
        <f aca="false">SUM(C74:C81)</f>
        <v>802546.56068</v>
      </c>
      <c r="D73" s="29" t="n">
        <f aca="false">C73/B73*100</f>
        <v>47.94190565029</v>
      </c>
    </row>
    <row r="74" customFormat="false" ht="15" hidden="false" customHeight="false" outlineLevel="0" collapsed="false">
      <c r="A74" s="30" t="s">
        <v>75</v>
      </c>
      <c r="B74" s="33" t="n">
        <v>253508.6</v>
      </c>
      <c r="C74" s="32" t="n">
        <v>101844.82622</v>
      </c>
      <c r="D74" s="25" t="n">
        <f aca="false">C74/B74*100</f>
        <v>40.1741109453486</v>
      </c>
    </row>
    <row r="75" customFormat="false" ht="15" hidden="false" customHeight="false" outlineLevel="0" collapsed="false">
      <c r="A75" s="30" t="s">
        <v>76</v>
      </c>
      <c r="B75" s="33" t="n">
        <v>836940.73949</v>
      </c>
      <c r="C75" s="32" t="n">
        <v>487756.71209</v>
      </c>
      <c r="D75" s="25" t="n">
        <f aca="false">C75/B75*100</f>
        <v>58.2785242820442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99188.52937</v>
      </c>
      <c r="D76" s="25" t="n">
        <f aca="false">C76/B76*100</f>
        <v>37.2609330923615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10</v>
      </c>
      <c r="C78" s="32" t="n">
        <v>0</v>
      </c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717.20495</v>
      </c>
      <c r="D80" s="25" t="n">
        <f aca="false">C80/B80*100</f>
        <v>10.3436059592143</v>
      </c>
    </row>
    <row r="81" customFormat="false" ht="15" hidden="false" customHeight="false" outlineLevel="0" collapsed="false">
      <c r="A81" s="30" t="s">
        <v>82</v>
      </c>
      <c r="B81" s="33" t="n">
        <v>310405.1</v>
      </c>
      <c r="C81" s="32" t="n">
        <v>113039.28805</v>
      </c>
      <c r="D81" s="25" t="n">
        <f aca="false">C81/B81*100</f>
        <v>36.4166980664944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471895.78517</v>
      </c>
      <c r="C82" s="28" t="n">
        <f aca="false">SUM(C83:C85)</f>
        <v>151680.92528</v>
      </c>
      <c r="D82" s="29" t="n">
        <f aca="false">C82/B82*100</f>
        <v>32.1428862148784</v>
      </c>
    </row>
    <row r="83" customFormat="false" ht="15" hidden="false" customHeight="false" outlineLevel="0" collapsed="false">
      <c r="A83" s="30" t="s">
        <v>84</v>
      </c>
      <c r="B83" s="33" t="n">
        <v>336565.58517</v>
      </c>
      <c r="C83" s="32" t="n">
        <v>110499.55011</v>
      </c>
      <c r="D83" s="25" t="n">
        <f aca="false">C83/B83*100</f>
        <v>32.8315059468087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135330.2</v>
      </c>
      <c r="C85" s="32" t="n">
        <v>41181.37517</v>
      </c>
      <c r="D85" s="25" t="n">
        <f aca="false">C85/B85*100</f>
        <v>30.4302921077483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187973.9307</v>
      </c>
      <c r="C95" s="28" t="n">
        <f aca="false">C96+C97+C98+C99+C100</f>
        <v>64949.89718</v>
      </c>
      <c r="D95" s="29" t="n">
        <f aca="false">C95/B95*100</f>
        <v>34.5526089379159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2249.95272</v>
      </c>
      <c r="D96" s="25" t="n">
        <f aca="false">C96/B96*100</f>
        <v>33.0341024812803</v>
      </c>
    </row>
    <row r="97" customFormat="false" ht="15" hidden="false" customHeight="false" outlineLevel="0" collapsed="false">
      <c r="A97" s="35" t="s">
        <v>98</v>
      </c>
      <c r="B97" s="33" t="n">
        <v>60449.1</v>
      </c>
      <c r="C97" s="32" t="n">
        <v>21636.91473</v>
      </c>
      <c r="D97" s="25" t="n">
        <f aca="false">C97/B97*100</f>
        <v>35.7936093837625</v>
      </c>
    </row>
    <row r="98" customFormat="false" ht="15" hidden="false" customHeight="false" outlineLevel="0" collapsed="false">
      <c r="A98" s="35" t="s">
        <v>99</v>
      </c>
      <c r="B98" s="33" t="n">
        <v>35887.6</v>
      </c>
      <c r="C98" s="32" t="n">
        <v>7971.99088</v>
      </c>
      <c r="D98" s="25" t="n">
        <f aca="false">C98/B98*100</f>
        <v>22.2137754544745</v>
      </c>
    </row>
    <row r="99" customFormat="false" ht="15" hidden="false" customHeight="false" outlineLevel="0" collapsed="false">
      <c r="A99" s="35" t="s">
        <v>100</v>
      </c>
      <c r="B99" s="33" t="n">
        <v>58692.3307</v>
      </c>
      <c r="C99" s="32" t="n">
        <v>24256.22554</v>
      </c>
      <c r="D99" s="25" t="n">
        <f aca="false">C99/B99*100</f>
        <v>41.3277599487117</v>
      </c>
    </row>
    <row r="100" customFormat="false" ht="15" hidden="false" customHeight="false" outlineLevel="0" collapsed="false">
      <c r="A100" s="35" t="s">
        <v>101</v>
      </c>
      <c r="B100" s="33" t="n">
        <v>26133.9</v>
      </c>
      <c r="C100" s="32" t="n">
        <v>8834.81331</v>
      </c>
      <c r="D100" s="25" t="n">
        <f aca="false">C100/B100*100</f>
        <v>33.8059505469907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  <c r="F103" s="1" t="s">
        <v>105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5965.047</v>
      </c>
      <c r="D106" s="29" t="n">
        <f aca="false">C106/B106*100</f>
        <v>42.2906011386114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5965.047</v>
      </c>
      <c r="D108" s="25" t="n">
        <f aca="false">C108/B108*100</f>
        <v>42.2906011386114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37.24931</v>
      </c>
      <c r="D110" s="29" t="n">
        <f aca="false">C110/B110*100</f>
        <v>0.7449862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37.24931</v>
      </c>
      <c r="D111" s="25" t="n">
        <f aca="false">C111/B111*100</f>
        <v>0.7449862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57146</v>
      </c>
      <c r="D112" s="29" t="n">
        <f aca="false">C112/B112*100</f>
        <v>33.3333333333333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57146</v>
      </c>
      <c r="D115" s="25" t="n">
        <f aca="false">C115/B115*100</f>
        <v>33.3333333333333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3877000.57503</v>
      </c>
      <c r="C116" s="41" t="n">
        <f aca="false">C35+C44+C46+C52+C63+C68+C73+C82+C86+C95+C101+C106+C110+C112</f>
        <v>1446655.70473</v>
      </c>
      <c r="D116" s="43" t="n">
        <f aca="false">C116/B116*100</f>
        <v>37.3137861791214</v>
      </c>
      <c r="E116" s="44"/>
      <c r="F116" s="44"/>
    </row>
    <row r="117" customFormat="false" ht="25.35" hidden="false" customHeight="false" outlineLevel="0" collapsed="false">
      <c r="A117" s="45" t="s">
        <v>119</v>
      </c>
      <c r="B117" s="32" t="n">
        <f aca="false">B33-B116</f>
        <v>-62317.0000299998</v>
      </c>
      <c r="C117" s="32" t="n">
        <f aca="false">C33-C116</f>
        <v>192480.51927</v>
      </c>
      <c r="D117" s="46"/>
      <c r="E117" s="47"/>
      <c r="F117" s="47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SUM(B120:B121)</f>
        <v>62317</v>
      </c>
      <c r="C119" s="9" t="n">
        <f aca="false">SUM(C120:C121)</f>
        <v>-192480.52975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62317</v>
      </c>
      <c r="C120" s="12" t="n">
        <v>0</v>
      </c>
      <c r="D120" s="50"/>
    </row>
    <row r="121" customFormat="false" ht="25.35" hidden="false" customHeight="false" outlineLevel="0" collapsed="false">
      <c r="A121" s="38" t="s">
        <v>123</v>
      </c>
      <c r="B121" s="33" t="n">
        <v>0</v>
      </c>
      <c r="C121" s="33" t="n">
        <v>-192480.52975</v>
      </c>
      <c r="D121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  <col collapsed="false" customWidth="true" hidden="false" outlineLevel="0" max="5" min="5" style="1" width="10.57"/>
    <col collapsed="false" customWidth="true" hidden="false" outlineLevel="0" max="6" min="6" style="1" width="9.57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3"/>
      <c r="F1" s="3"/>
      <c r="G1" s="3"/>
    </row>
    <row r="2" customFormat="false" ht="15" hidden="false" customHeight="false" outlineLevel="0" collapsed="false">
      <c r="A2" s="2" t="s">
        <v>1</v>
      </c>
      <c r="B2" s="2"/>
      <c r="C2" s="2"/>
      <c r="D2" s="2"/>
      <c r="E2" s="3"/>
      <c r="F2" s="3"/>
      <c r="G2" s="3"/>
    </row>
    <row r="3" customFormat="false" ht="15" hidden="false" customHeight="false" outlineLevel="0" collapsed="false">
      <c r="A3" s="2" t="s">
        <v>130</v>
      </c>
      <c r="B3" s="2"/>
      <c r="C3" s="2"/>
      <c r="D3" s="2"/>
      <c r="E3" s="3"/>
      <c r="F3" s="3"/>
      <c r="G3" s="3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29.25" hidden="false" customHeight="true" outlineLevel="0" collapsed="false">
      <c r="A5" s="6" t="s">
        <v>4</v>
      </c>
      <c r="B5" s="6" t="s">
        <v>131</v>
      </c>
      <c r="C5" s="6"/>
      <c r="D5" s="7" t="s">
        <v>6</v>
      </c>
    </row>
    <row r="6" customFormat="false" ht="31.5" hidden="false" customHeight="tru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1158255.983</v>
      </c>
      <c r="D7" s="10" t="n">
        <f aca="false">C7/B7*100</f>
        <v>47.609095807955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52" t="n">
        <v>198167.96</v>
      </c>
      <c r="D8" s="13" t="n">
        <f aca="false">C8/B8*100</f>
        <v>33.8435726693046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52" t="n">
        <v>17654</v>
      </c>
      <c r="D9" s="13" t="n">
        <f aca="false">C9/B9*100</f>
        <v>37.2014809788621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52" t="n">
        <v>105.18</v>
      </c>
      <c r="D10" s="13" t="n">
        <f aca="false">C10/B10*100</f>
        <v>17.9182282793867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52" t="n">
        <v>19680.49</v>
      </c>
      <c r="D11" s="13" t="n">
        <f aca="false">C11/B11*100</f>
        <v>49.3346752966775</v>
      </c>
    </row>
    <row r="12" customFormat="false" ht="25.35" hidden="false" customHeight="false" outlineLevel="0" collapsed="false">
      <c r="A12" s="14" t="s">
        <v>14</v>
      </c>
      <c r="B12" s="12" t="n">
        <v>0</v>
      </c>
      <c r="C12" s="52" t="n">
        <v>11.46</v>
      </c>
      <c r="D12" s="13" t="n">
        <v>0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52" t="n">
        <v>3804.2</v>
      </c>
      <c r="D13" s="13" t="n">
        <f aca="false">C13/B13*100</f>
        <v>62.3639344262295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52" t="n">
        <v>2225.88</v>
      </c>
      <c r="D14" s="13" t="n">
        <f aca="false">C14/B14*100</f>
        <v>74.196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52" t="n">
        <v>676.123</v>
      </c>
      <c r="D15" s="13" t="n">
        <f aca="false">C15/B15*100</f>
        <v>7.86189534883721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52" t="n">
        <v>862.11</v>
      </c>
      <c r="D16" s="13" t="n">
        <f aca="false">C16/B16*100</f>
        <v>25.3561764705882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52" t="n">
        <v>243912.23</v>
      </c>
      <c r="D17" s="13" t="n">
        <f aca="false">C17/B17*100</f>
        <v>37.2954480122324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52" t="n">
        <v>2159.8</v>
      </c>
      <c r="D18" s="13" t="n">
        <f aca="false">C18/B18*100</f>
        <v>30.4197183098592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2" t="n">
        <v>637566.9</v>
      </c>
      <c r="D19" s="13" t="n">
        <f aca="false">C19/B19*100</f>
        <v>64.1577916820378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52" t="n">
        <v>2353.22</v>
      </c>
      <c r="D20" s="13" t="n">
        <f aca="false">C20/B20*100</f>
        <v>95.426601784266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2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2" t="n">
        <v>19653.72</v>
      </c>
      <c r="D22" s="13" t="n">
        <f aca="false">C22/B22*100</f>
        <v>45.3896535796767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2" t="n">
        <v>2377.33</v>
      </c>
      <c r="D23" s="13" t="n">
        <f aca="false">C23/B23*100</f>
        <v>39.6221666666667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2" t="n">
        <v>6708.08</v>
      </c>
      <c r="D24" s="13" t="n">
        <f aca="false">C24/B24*100</f>
        <v>22.3602666666667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2" t="n">
        <v>337.3</v>
      </c>
      <c r="D25" s="13" t="n">
        <f aca="false">C25/B25*100</f>
        <v>74.9555555555556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1408731.52</v>
      </c>
      <c r="C26" s="9" t="n">
        <f aca="false">SUM(C27:C32)</f>
        <v>747878.96</v>
      </c>
      <c r="D26" s="10" t="n">
        <f aca="false">C26/B26*100</f>
        <v>53.0888213532696</v>
      </c>
    </row>
    <row r="27" customFormat="false" ht="15" hidden="false" customHeight="false" outlineLevel="0" collapsed="false">
      <c r="A27" s="14" t="s">
        <v>29</v>
      </c>
      <c r="B27" s="12" t="n">
        <v>240428.7</v>
      </c>
      <c r="C27" s="12" t="n">
        <v>33762.75</v>
      </c>
      <c r="D27" s="13" t="n">
        <f aca="false">C27/B27*100</f>
        <v>14.0427286759027</v>
      </c>
    </row>
    <row r="28" customFormat="false" ht="15" hidden="false" customHeight="false" outlineLevel="0" collapsed="false">
      <c r="A28" s="14" t="s">
        <v>30</v>
      </c>
      <c r="B28" s="12" t="n">
        <v>847417.42</v>
      </c>
      <c r="C28" s="12" t="n">
        <v>453849.04</v>
      </c>
      <c r="D28" s="13" t="n">
        <f aca="false">C28/B28*100</f>
        <v>53.5567276868111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25185.46</v>
      </c>
      <c r="D29" s="13" t="n">
        <f aca="false">C29/B29*100</f>
        <v>42.980140926552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2794.17</v>
      </c>
      <c r="D30" s="13" t="n">
        <f aca="false">C30/B30*100</f>
        <v>9.3139</v>
      </c>
    </row>
    <row r="31" customFormat="false" ht="25.35" hidden="false" customHeight="false" outlineLevel="0" collapsed="false">
      <c r="A31" s="14" t="s">
        <v>33</v>
      </c>
      <c r="B31" s="12" t="n">
        <v>232287.5</v>
      </c>
      <c r="C31" s="12" t="n">
        <v>243505.79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-11218.25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3841577.52</v>
      </c>
      <c r="C33" s="17" t="n">
        <f aca="false">C7+C26</f>
        <v>1906134.943</v>
      </c>
      <c r="D33" s="18" t="n">
        <f aca="false">C33/B33*100</f>
        <v>49.6185468879982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204476.41068</v>
      </c>
      <c r="C35" s="21" t="n">
        <f aca="false">SUM(C36:C43)</f>
        <v>77335.93563</v>
      </c>
      <c r="D35" s="22" t="n">
        <f aca="false">C35/B35*100</f>
        <v>37.8214461867822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2098.62374</v>
      </c>
      <c r="D36" s="25" t="n">
        <f aca="false">C36/B36*100</f>
        <v>53.5335885924188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2273.75269</v>
      </c>
      <c r="D37" s="25" t="n">
        <f aca="false">C37/B37*100</f>
        <v>36.1509903650471</v>
      </c>
    </row>
    <row r="38" customFormat="false" ht="49.25" hidden="false" customHeight="false" outlineLevel="0" collapsed="false">
      <c r="A38" s="23" t="s">
        <v>39</v>
      </c>
      <c r="B38" s="12" t="n">
        <v>114053.2</v>
      </c>
      <c r="C38" s="24" t="n">
        <v>41912.20551</v>
      </c>
      <c r="D38" s="25" t="n">
        <f aca="false">C38/B38*100</f>
        <v>36.7479435123258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61</v>
      </c>
      <c r="D39" s="25" t="n">
        <f aca="false">C39/B39*100</f>
        <v>62.821833161689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8051.35055</v>
      </c>
      <c r="D40" s="25" t="n">
        <f aca="false">C40/B40*100</f>
        <v>39.1098562164525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49529.81068</v>
      </c>
      <c r="C43" s="24" t="n">
        <v>22939.00314</v>
      </c>
      <c r="D43" s="25" t="n">
        <f aca="false">C43/B43*100</f>
        <v>46.3135288123819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1680.30213</v>
      </c>
      <c r="D44" s="29" t="n">
        <f aca="false">C44/B44*100</f>
        <v>28.9512591533279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1680.30213</v>
      </c>
      <c r="D45" s="25" t="n">
        <f aca="false">C45/B45*100</f>
        <v>28.9512591533279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22768.6</v>
      </c>
      <c r="C46" s="28" t="n">
        <f aca="false">SUM(C47:C51)</f>
        <v>8888.89213</v>
      </c>
      <c r="D46" s="29" t="n">
        <f aca="false">C46/B46*100</f>
        <v>39.0401347908962</v>
      </c>
    </row>
    <row r="47" customFormat="false" ht="15" hidden="false" customHeight="false" outlineLevel="0" collapsed="false">
      <c r="A47" s="31" t="s">
        <v>48</v>
      </c>
      <c r="B47" s="32" t="n">
        <v>4198.6</v>
      </c>
      <c r="C47" s="32" t="n">
        <v>1728.29073</v>
      </c>
      <c r="D47" s="25" t="n">
        <f aca="false">C47/B47*100</f>
        <v>41.1635004525318</v>
      </c>
    </row>
    <row r="48" customFormat="false" ht="37.3" hidden="false" customHeight="false" outlineLevel="0" collapsed="false">
      <c r="A48" s="30" t="s">
        <v>49</v>
      </c>
      <c r="B48" s="12" t="n">
        <v>15500</v>
      </c>
      <c r="C48" s="32" t="n">
        <v>6322.91525</v>
      </c>
      <c r="D48" s="25" t="n">
        <f aca="false">C48/B48*100</f>
        <v>40.7930016129032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3070</v>
      </c>
      <c r="C51" s="32" t="n">
        <v>837.68615</v>
      </c>
      <c r="D51" s="25" t="n">
        <f aca="false">C51/B51*100</f>
        <v>27.2861938110749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437825.56436</v>
      </c>
      <c r="C52" s="28" t="n">
        <f aca="false">SUM(C53:C62)</f>
        <v>130833.90587</v>
      </c>
      <c r="D52" s="29" t="n">
        <f aca="false">C52/B52*100</f>
        <v>29.8826556784662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74091.91219</v>
      </c>
      <c r="D54" s="25" t="n">
        <f aca="false">C54/B54*100</f>
        <v>38.7343475712847</v>
      </c>
    </row>
    <row r="55" customFormat="false" ht="15" hidden="false" customHeight="false" outlineLevel="0" collapsed="false">
      <c r="A55" s="30" t="s">
        <v>56</v>
      </c>
      <c r="B55" s="12" t="n">
        <v>23620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0</v>
      </c>
      <c r="D56" s="25" t="n">
        <f aca="false">C56/B56*100</f>
        <v>0</v>
      </c>
    </row>
    <row r="57" customFormat="false" ht="15" hidden="false" customHeight="false" outlineLevel="0" collapsed="false">
      <c r="A57" s="30" t="s">
        <v>58</v>
      </c>
      <c r="B57" s="12" t="n">
        <v>400</v>
      </c>
      <c r="C57" s="32" t="n">
        <v>72.1</v>
      </c>
      <c r="D57" s="25" t="n">
        <f aca="false">C57/B57*100</f>
        <v>18.025</v>
      </c>
    </row>
    <row r="58" customFormat="false" ht="15" hidden="false" customHeight="false" outlineLevel="0" collapsed="false">
      <c r="A58" s="30" t="s">
        <v>59</v>
      </c>
      <c r="B58" s="12" t="n">
        <v>1921.35156</v>
      </c>
      <c r="C58" s="32" t="n">
        <v>777.65195</v>
      </c>
      <c r="D58" s="25" t="n">
        <f aca="false">C58/B58*100</f>
        <v>40.4742144118591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54522.47163</v>
      </c>
      <c r="D59" s="25" t="n">
        <f aca="false">C59/B59*100</f>
        <v>29.2974054970446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34152.0128</v>
      </c>
      <c r="C62" s="32" t="n">
        <v>1369.7701</v>
      </c>
      <c r="D62" s="25" t="n">
        <f aca="false">C62/B62*100</f>
        <v>4.01080342766796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674981.68463</v>
      </c>
      <c r="C63" s="28" t="n">
        <f aca="false">SUM(C64:C67)</f>
        <v>239652.35175</v>
      </c>
      <c r="D63" s="29" t="n">
        <f aca="false">C63/B63*100</f>
        <v>35.5050154999937</v>
      </c>
    </row>
    <row r="64" customFormat="false" ht="15" hidden="false" customHeight="false" outlineLevel="0" collapsed="false">
      <c r="A64" s="30" t="s">
        <v>65</v>
      </c>
      <c r="B64" s="33" t="n">
        <v>9133</v>
      </c>
      <c r="C64" s="32" t="n">
        <v>4821.4527</v>
      </c>
      <c r="D64" s="25" t="n">
        <f aca="false">C64/B64*100</f>
        <v>52.7915548012701</v>
      </c>
    </row>
    <row r="65" customFormat="false" ht="15" hidden="false" customHeight="false" outlineLevel="0" collapsed="false">
      <c r="A65" s="35" t="s">
        <v>66</v>
      </c>
      <c r="B65" s="12" t="n">
        <v>149937</v>
      </c>
      <c r="C65" s="32" t="n">
        <v>22770.38309</v>
      </c>
      <c r="D65" s="25" t="n">
        <f aca="false">C65/B65*100</f>
        <v>15.1866337795207</v>
      </c>
    </row>
    <row r="66" customFormat="false" ht="15" hidden="false" customHeight="false" outlineLevel="0" collapsed="false">
      <c r="A66" s="30" t="s">
        <v>67</v>
      </c>
      <c r="B66" s="12" t="n">
        <v>288752.74663</v>
      </c>
      <c r="C66" s="32" t="n">
        <v>113908.7656</v>
      </c>
      <c r="D66" s="25" t="n">
        <f aca="false">C66/B66*100</f>
        <v>39.4485479114627</v>
      </c>
    </row>
    <row r="67" customFormat="false" ht="25.35" hidden="false" customHeight="false" outlineLevel="0" collapsed="false">
      <c r="A67" s="30" t="s">
        <v>68</v>
      </c>
      <c r="B67" s="12" t="n">
        <v>227158.938</v>
      </c>
      <c r="C67" s="32" t="n">
        <v>98151.75036</v>
      </c>
      <c r="D67" s="25" t="n">
        <f aca="false">C67/B67*100</f>
        <v>43.2084034307292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38727.712</v>
      </c>
      <c r="C68" s="28" t="n">
        <f aca="false">SUM(C70:C72)</f>
        <v>144.859</v>
      </c>
      <c r="D68" s="29" t="n">
        <f aca="false">C68/B68*100</f>
        <v>0.374044818346098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144.859</v>
      </c>
      <c r="D70" s="25" t="n">
        <f aca="false">C70/B70*100</f>
        <v>48.2863333333333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38427.712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1674187.73949</v>
      </c>
      <c r="C73" s="28" t="n">
        <f aca="false">SUM(C74:C81)</f>
        <v>903689.0345</v>
      </c>
      <c r="D73" s="29" t="n">
        <f aca="false">C73/B73*100</f>
        <v>53.9777596731945</v>
      </c>
    </row>
    <row r="74" customFormat="false" ht="15" hidden="false" customHeight="false" outlineLevel="0" collapsed="false">
      <c r="A74" s="30" t="s">
        <v>75</v>
      </c>
      <c r="B74" s="33" t="n">
        <v>253508.6</v>
      </c>
      <c r="C74" s="32" t="n">
        <v>119124.17203</v>
      </c>
      <c r="D74" s="25" t="n">
        <f aca="false">C74/B74*100</f>
        <v>46.9901896937619</v>
      </c>
    </row>
    <row r="75" customFormat="false" ht="15" hidden="false" customHeight="false" outlineLevel="0" collapsed="false">
      <c r="A75" s="30" t="s">
        <v>76</v>
      </c>
      <c r="B75" s="33" t="n">
        <v>836940.73949</v>
      </c>
      <c r="C75" s="32" t="n">
        <v>560688.72145</v>
      </c>
      <c r="D75" s="25" t="n">
        <f aca="false">C75/B75*100</f>
        <v>66.9926429667724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106105.6387</v>
      </c>
      <c r="D76" s="25" t="n">
        <f aca="false">C76/B76*100</f>
        <v>39.8593983541686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1.7</v>
      </c>
      <c r="C78" s="32" t="n">
        <v>0</v>
      </c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928.93343</v>
      </c>
      <c r="D80" s="25" t="n">
        <f aca="false">C80/B80*100</f>
        <v>13.3971765842684</v>
      </c>
    </row>
    <row r="81" customFormat="false" ht="15" hidden="false" customHeight="false" outlineLevel="0" collapsed="false">
      <c r="A81" s="30" t="s">
        <v>82</v>
      </c>
      <c r="B81" s="33" t="n">
        <v>310603.1</v>
      </c>
      <c r="C81" s="32" t="n">
        <v>116841.56889</v>
      </c>
      <c r="D81" s="25" t="n">
        <f aca="false">C81/B81*100</f>
        <v>37.6176441542277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466715.78517</v>
      </c>
      <c r="C82" s="28" t="n">
        <f aca="false">SUM(C83:C85)</f>
        <v>188640.45198</v>
      </c>
      <c r="D82" s="29" t="n">
        <f aca="false">C82/B82*100</f>
        <v>40.4186997684872</v>
      </c>
    </row>
    <row r="83" customFormat="false" ht="15" hidden="false" customHeight="false" outlineLevel="0" collapsed="false">
      <c r="A83" s="30" t="s">
        <v>84</v>
      </c>
      <c r="B83" s="33" t="n">
        <v>330865.58517</v>
      </c>
      <c r="C83" s="32" t="n">
        <v>137349.92047</v>
      </c>
      <c r="D83" s="25" t="n">
        <f aca="false">C83/B83*100</f>
        <v>41.5123018610198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135850.2</v>
      </c>
      <c r="C85" s="32" t="n">
        <v>51290.53151</v>
      </c>
      <c r="D85" s="25" t="n">
        <f aca="false">C85/B85*100</f>
        <v>37.7552123662681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187864.2307</v>
      </c>
      <c r="C95" s="28" t="n">
        <f aca="false">C96+C97+C98+C99+C100</f>
        <v>85046.39335</v>
      </c>
      <c r="D95" s="29" t="n">
        <f aca="false">C95/B95*100</f>
        <v>45.2701363282989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2848.11385</v>
      </c>
      <c r="D96" s="25" t="n">
        <f aca="false">C96/B96*100</f>
        <v>41.8163830568199</v>
      </c>
    </row>
    <row r="97" customFormat="false" ht="15" hidden="false" customHeight="false" outlineLevel="0" collapsed="false">
      <c r="A97" s="35" t="s">
        <v>98</v>
      </c>
      <c r="B97" s="33" t="n">
        <v>60349.1</v>
      </c>
      <c r="C97" s="32" t="n">
        <v>28205.86701</v>
      </c>
      <c r="D97" s="25" t="n">
        <f aca="false">C97/B97*100</f>
        <v>46.7378420059288</v>
      </c>
    </row>
    <row r="98" customFormat="false" ht="15" hidden="false" customHeight="false" outlineLevel="0" collapsed="false">
      <c r="A98" s="35" t="s">
        <v>99</v>
      </c>
      <c r="B98" s="33" t="n">
        <v>35869.6</v>
      </c>
      <c r="C98" s="32" t="n">
        <v>10630.31637</v>
      </c>
      <c r="D98" s="25" t="n">
        <f aca="false">C98/B98*100</f>
        <v>29.6360047784196</v>
      </c>
    </row>
    <row r="99" customFormat="false" ht="15" hidden="false" customHeight="false" outlineLevel="0" collapsed="false">
      <c r="A99" s="35" t="s">
        <v>100</v>
      </c>
      <c r="B99" s="33" t="n">
        <v>58692.3307</v>
      </c>
      <c r="C99" s="32" t="n">
        <v>32181.66358</v>
      </c>
      <c r="D99" s="25" t="n">
        <f aca="false">C99/B99*100</f>
        <v>54.8311222201984</v>
      </c>
    </row>
    <row r="100" customFormat="false" ht="15" hidden="false" customHeight="false" outlineLevel="0" collapsed="false">
      <c r="A100" s="35" t="s">
        <v>101</v>
      </c>
      <c r="B100" s="33" t="n">
        <v>26142.2</v>
      </c>
      <c r="C100" s="32" t="n">
        <v>11180.43254</v>
      </c>
      <c r="D100" s="25" t="n">
        <f aca="false">C100/B100*100</f>
        <v>42.7677568835064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  <c r="F103" s="1" t="s">
        <v>105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5965.047</v>
      </c>
      <c r="D106" s="29" t="n">
        <f aca="false">C106/B106*100</f>
        <v>42.2906011386114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5965.047</v>
      </c>
      <c r="D108" s="25" t="n">
        <f aca="false">C108/B108*100</f>
        <v>42.2906011386114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49.66575</v>
      </c>
      <c r="D110" s="29" t="n">
        <f aca="false">C110/B110*100</f>
        <v>0.993315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49.66575</v>
      </c>
      <c r="D111" s="25" t="n">
        <f aca="false">C111/B111*100</f>
        <v>0.993315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71432.5</v>
      </c>
      <c r="D112" s="29" t="n">
        <f aca="false">C112/B112*100</f>
        <v>41.6666666666667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71432.5</v>
      </c>
      <c r="D115" s="25" t="n">
        <f aca="false">C115/B115*100</f>
        <v>41.6666666666667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3903894.52703</v>
      </c>
      <c r="C116" s="41" t="n">
        <f aca="false">C35+C44+C46+C52+C63+C68+C73+C82+C86+C95+C101+C106+C110+C112</f>
        <v>1713359.33909</v>
      </c>
      <c r="D116" s="43" t="n">
        <f aca="false">C116/B116*100</f>
        <v>43.8884638718323</v>
      </c>
      <c r="E116" s="44"/>
      <c r="F116" s="44"/>
    </row>
    <row r="117" customFormat="false" ht="25.35" hidden="false" customHeight="false" outlineLevel="0" collapsed="false">
      <c r="A117" s="45" t="s">
        <v>119</v>
      </c>
      <c r="B117" s="32" t="n">
        <f aca="false">B33-B116</f>
        <v>-62317.00703</v>
      </c>
      <c r="C117" s="32" t="n">
        <f aca="false">C33-C116</f>
        <v>192775.60391</v>
      </c>
      <c r="D117" s="46"/>
      <c r="E117" s="47"/>
      <c r="F117" s="47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SUM(B120:B121)</f>
        <v>62317</v>
      </c>
      <c r="C119" s="9" t="n">
        <f aca="false">SUM(C120:C121)</f>
        <v>-192775.64292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62317</v>
      </c>
      <c r="C120" s="12" t="n">
        <v>0</v>
      </c>
      <c r="D120" s="50"/>
    </row>
    <row r="121" customFormat="false" ht="25.35" hidden="false" customHeight="false" outlineLevel="0" collapsed="false">
      <c r="A121" s="38" t="s">
        <v>123</v>
      </c>
      <c r="B121" s="33" t="n">
        <v>0</v>
      </c>
      <c r="C121" s="33" t="n">
        <v>-192775.64292</v>
      </c>
      <c r="D121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 t="s">
        <v>132</v>
      </c>
      <c r="B3" s="2"/>
      <c r="C3" s="2"/>
      <c r="D3" s="2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13.5" hidden="false" customHeight="true" outlineLevel="0" collapsed="false">
      <c r="A5" s="6" t="s">
        <v>4</v>
      </c>
      <c r="B5" s="6" t="s">
        <v>133</v>
      </c>
      <c r="C5" s="6"/>
      <c r="D5" s="7" t="s">
        <v>6</v>
      </c>
    </row>
    <row r="6" customFormat="false" ht="15" hidden="false" customHeight="fals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9" t="n">
        <f aca="false">SUM(C8:C25)</f>
        <v>1307804.769</v>
      </c>
      <c r="D7" s="10" t="n">
        <f aca="false">C7/B7*100</f>
        <v>53.7561674269559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13" t="n">
        <v>245141.764</v>
      </c>
      <c r="D8" s="13" t="n">
        <f aca="false">C8/B8*100</f>
        <v>41.8658652196627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13" t="n">
        <v>21073.396</v>
      </c>
      <c r="D9" s="13" t="n">
        <f aca="false">C9/B9*100</f>
        <v>44.4070205309861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13" t="n">
        <v>190.462</v>
      </c>
      <c r="D10" s="13" t="n">
        <f aca="false">C10/B10*100</f>
        <v>32.4466780238501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13" t="n">
        <v>21483.279</v>
      </c>
      <c r="D11" s="13" t="n">
        <f aca="false">C11/B11*100</f>
        <v>53.8538722243669</v>
      </c>
    </row>
    <row r="12" customFormat="false" ht="25.35" hidden="false" customHeight="false" outlineLevel="0" collapsed="false">
      <c r="A12" s="14" t="s">
        <v>14</v>
      </c>
      <c r="B12" s="12" t="n">
        <v>0</v>
      </c>
      <c r="C12" s="13" t="n">
        <v>13.457</v>
      </c>
      <c r="D12" s="13" t="n">
        <v>0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13" t="n">
        <v>3852.306</v>
      </c>
      <c r="D13" s="13" t="n">
        <f aca="false">C13/B13*100</f>
        <v>63.1525573770492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13" t="n">
        <v>2336.571</v>
      </c>
      <c r="D14" s="13" t="n">
        <f aca="false">C14/B14*100</f>
        <v>77.8857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13" t="n">
        <v>943.157</v>
      </c>
      <c r="D15" s="13" t="n">
        <f aca="false">C15/B15*100</f>
        <v>10.9669418604651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13" t="n">
        <v>909.331</v>
      </c>
      <c r="D16" s="13" t="n">
        <f aca="false">C16/B16*100</f>
        <v>26.7450294117647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13" t="n">
        <v>244236.214</v>
      </c>
      <c r="D17" s="13" t="n">
        <f aca="false">C17/B17*100</f>
        <v>37.3449868501529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13" t="n">
        <v>2562.325</v>
      </c>
      <c r="D18" s="13" t="n">
        <f aca="false">C18/B18*100</f>
        <v>36.0890845070423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13" t="n">
        <f aca="false">723802.756-2828.99</f>
        <v>720973.766</v>
      </c>
      <c r="D19" s="13" t="n">
        <f aca="false">C19/B19*100</f>
        <v>72.5509506331685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13" t="n">
        <v>2828.99</v>
      </c>
      <c r="D20" s="13" t="n">
        <f aca="false">C20/B20*100</f>
        <v>114.719789132198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13" t="n">
        <v>0</v>
      </c>
      <c r="D21" s="13" t="n">
        <f aca="false">C21/B21*100</f>
        <v>0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13" t="n">
        <v>30544.714</v>
      </c>
      <c r="D22" s="13" t="n">
        <f aca="false">C22/B22*100</f>
        <v>70.542064665127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13" t="n">
        <v>3023.388</v>
      </c>
      <c r="D23" s="13" t="n">
        <f aca="false">C23/B23*100</f>
        <v>50.3898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13" t="n">
        <v>7122.641</v>
      </c>
      <c r="D24" s="13" t="n">
        <f aca="false">C24/B24*100</f>
        <v>23.7421366666667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13" t="n">
        <v>569.008</v>
      </c>
      <c r="D25" s="13" t="n">
        <f aca="false">C25/B25*100</f>
        <v>126.446222222222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1408731.52</v>
      </c>
      <c r="C26" s="9" t="n">
        <f aca="false">SUM(C27:C32)</f>
        <v>889571.049</v>
      </c>
      <c r="D26" s="10" t="n">
        <f aca="false">C26/B26*100</f>
        <v>63.1469542897713</v>
      </c>
    </row>
    <row r="27" customFormat="false" ht="15" hidden="false" customHeight="false" outlineLevel="0" collapsed="false">
      <c r="A27" s="14" t="s">
        <v>29</v>
      </c>
      <c r="B27" s="12" t="n">
        <v>240428.7</v>
      </c>
      <c r="C27" s="12" t="n">
        <v>45065.33</v>
      </c>
      <c r="D27" s="13" t="n">
        <f aca="false">C27/B27*100</f>
        <v>18.7437398280655</v>
      </c>
    </row>
    <row r="28" customFormat="false" ht="15" hidden="false" customHeight="false" outlineLevel="0" collapsed="false">
      <c r="A28" s="14" t="s">
        <v>30</v>
      </c>
      <c r="B28" s="12" t="n">
        <v>847417.42</v>
      </c>
      <c r="C28" s="12" t="n">
        <v>562271.7</v>
      </c>
      <c r="D28" s="13" t="n">
        <f aca="false">C28/B28*100</f>
        <v>66.351208593281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12" t="n">
        <v>45134.661</v>
      </c>
      <c r="D29" s="13" t="n">
        <f aca="false">C29/B29*100</f>
        <v>77.0243660608998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12" t="n">
        <v>4811.817</v>
      </c>
      <c r="D30" s="13" t="n">
        <f aca="false">C30/B30*100</f>
        <v>16.03939</v>
      </c>
    </row>
    <row r="31" customFormat="false" ht="25.35" hidden="false" customHeight="false" outlineLevel="0" collapsed="false">
      <c r="A31" s="14" t="s">
        <v>33</v>
      </c>
      <c r="B31" s="12" t="n">
        <v>232287.5</v>
      </c>
      <c r="C31" s="12" t="n">
        <v>243505.788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12" t="n">
        <v>-11218.247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3841577.52</v>
      </c>
      <c r="C33" s="17" t="n">
        <f aca="false">C7+C26</f>
        <v>2197375.818</v>
      </c>
      <c r="D33" s="18" t="n">
        <f aca="false">C33/B33*100</f>
        <v>57.1998301885107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203418.24735</v>
      </c>
      <c r="C35" s="21" t="n">
        <f aca="false">SUM(C36:C43)</f>
        <v>97417.48574</v>
      </c>
      <c r="D35" s="22" t="n">
        <f aca="false">C35/B35*100</f>
        <v>47.8902394495535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2500.05257</v>
      </c>
      <c r="D36" s="25" t="n">
        <f aca="false">C36/B36*100</f>
        <v>63.7735975205347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2892.22485</v>
      </c>
      <c r="D37" s="25" t="n">
        <f aca="false">C37/B37*100</f>
        <v>45.9842414461969</v>
      </c>
    </row>
    <row r="38" customFormat="false" ht="49.25" hidden="false" customHeight="false" outlineLevel="0" collapsed="false">
      <c r="A38" s="23" t="s">
        <v>39</v>
      </c>
      <c r="B38" s="12" t="n">
        <v>114155.36667</v>
      </c>
      <c r="C38" s="24" t="n">
        <v>54061.12826</v>
      </c>
      <c r="D38" s="25" t="n">
        <f aca="false">C38/B38*100</f>
        <v>47.3575004285867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61</v>
      </c>
      <c r="D39" s="25" t="n">
        <f aca="false">C39/B39*100</f>
        <v>62.821833161689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9951.28874</v>
      </c>
      <c r="D40" s="25" t="n">
        <f aca="false">C40/B40*100</f>
        <v>48.3389053020183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48369.48068</v>
      </c>
      <c r="C43" s="24" t="n">
        <v>27951.79132</v>
      </c>
      <c r="D43" s="25" t="n">
        <f aca="false">C43/B43*100</f>
        <v>57.788074064557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2378.66447</v>
      </c>
      <c r="D44" s="29" t="n">
        <f aca="false">C44/B44*100</f>
        <v>40.9838982408381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2378.66447</v>
      </c>
      <c r="D45" s="25" t="n">
        <f aca="false">C45/B45*100</f>
        <v>40.9838982408381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22768.6</v>
      </c>
      <c r="C46" s="28" t="n">
        <f aca="false">SUM(C47:C51)</f>
        <v>10905.31423</v>
      </c>
      <c r="D46" s="29" t="n">
        <f aca="false">C46/B46*100</f>
        <v>47.8962880018974</v>
      </c>
    </row>
    <row r="47" customFormat="false" ht="15" hidden="false" customHeight="false" outlineLevel="0" collapsed="false">
      <c r="A47" s="31" t="s">
        <v>48</v>
      </c>
      <c r="B47" s="32" t="n">
        <v>4209.1</v>
      </c>
      <c r="C47" s="32" t="n">
        <v>2203.8838</v>
      </c>
      <c r="D47" s="25" t="n">
        <f aca="false">C47/B47*100</f>
        <v>52.3599771922739</v>
      </c>
    </row>
    <row r="48" customFormat="false" ht="37.3" hidden="false" customHeight="false" outlineLevel="0" collapsed="false">
      <c r="A48" s="30" t="s">
        <v>49</v>
      </c>
      <c r="B48" s="12" t="n">
        <v>15489.5</v>
      </c>
      <c r="C48" s="32" t="n">
        <v>7705.3961</v>
      </c>
      <c r="D48" s="25" t="n">
        <f aca="false">C48/B48*100</f>
        <v>49.7459317602247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3070</v>
      </c>
      <c r="C51" s="32" t="n">
        <v>996.03433</v>
      </c>
      <c r="D51" s="25" t="n">
        <f aca="false">C51/B51*100</f>
        <v>32.4441149837134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435945.56436</v>
      </c>
      <c r="C52" s="28" t="n">
        <f aca="false">SUM(C53:C62)</f>
        <v>156360.14611</v>
      </c>
      <c r="D52" s="29" t="n">
        <f aca="false">C52/B52*100</f>
        <v>35.8668969002009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74091.91219</v>
      </c>
      <c r="D54" s="25" t="n">
        <f aca="false">C54/B54*100</f>
        <v>38.7343475712847</v>
      </c>
    </row>
    <row r="55" customFormat="false" ht="15" hidden="false" customHeight="false" outlineLevel="0" collapsed="false">
      <c r="A55" s="30" t="s">
        <v>56</v>
      </c>
      <c r="B55" s="12" t="n">
        <v>23620</v>
      </c>
      <c r="C55" s="32" t="n">
        <v>0</v>
      </c>
      <c r="D55" s="25" t="n">
        <f aca="false">C55/B55*100</f>
        <v>0</v>
      </c>
    </row>
    <row r="56" customFormat="false" ht="15" hidden="false" customHeight="false" outlineLevel="0" collapsed="false">
      <c r="A56" s="30" t="s">
        <v>57</v>
      </c>
      <c r="B56" s="12" t="n">
        <v>350</v>
      </c>
      <c r="C56" s="32" t="n">
        <v>87.49</v>
      </c>
      <c r="D56" s="25" t="n">
        <f aca="false">C56/B56*100</f>
        <v>24.9971428571429</v>
      </c>
    </row>
    <row r="57" customFormat="false" ht="15" hidden="false" customHeight="false" outlineLevel="0" collapsed="false">
      <c r="A57" s="30" t="s">
        <v>58</v>
      </c>
      <c r="B57" s="12" t="n">
        <v>383.799</v>
      </c>
      <c r="C57" s="32" t="n">
        <v>72.1</v>
      </c>
      <c r="D57" s="25" t="n">
        <f aca="false">C57/B57*100</f>
        <v>18.7858748980586</v>
      </c>
    </row>
    <row r="58" customFormat="false" ht="15" hidden="false" customHeight="false" outlineLevel="0" collapsed="false">
      <c r="A58" s="30" t="s">
        <v>59</v>
      </c>
      <c r="B58" s="12" t="n">
        <v>1921.35156</v>
      </c>
      <c r="C58" s="32" t="n">
        <v>937.91451</v>
      </c>
      <c r="D58" s="25" t="n">
        <f aca="false">C58/B58*100</f>
        <v>48.8153511062806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66718.71962</v>
      </c>
      <c r="D59" s="25" t="n">
        <f aca="false">C59/B59*100</f>
        <v>35.8510046319183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32288.2138</v>
      </c>
      <c r="C62" s="32" t="n">
        <v>14452.00979</v>
      </c>
      <c r="D62" s="25" t="n">
        <f aca="false">C62/B62*100</f>
        <v>44.7593969722785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684815.96663</v>
      </c>
      <c r="C63" s="28" t="n">
        <f aca="false">SUM(C64:C67)</f>
        <v>289073.71869</v>
      </c>
      <c r="D63" s="29" t="n">
        <f aca="false">C63/B63*100</f>
        <v>42.2118835973613</v>
      </c>
    </row>
    <row r="64" customFormat="false" ht="15" hidden="false" customHeight="false" outlineLevel="0" collapsed="false">
      <c r="A64" s="30" t="s">
        <v>65</v>
      </c>
      <c r="B64" s="33" t="n">
        <v>9133</v>
      </c>
      <c r="C64" s="32" t="n">
        <v>4863.08183</v>
      </c>
      <c r="D64" s="25" t="n">
        <f aca="false">C64/B64*100</f>
        <v>53.2473648308332</v>
      </c>
    </row>
    <row r="65" customFormat="false" ht="15" hidden="false" customHeight="false" outlineLevel="0" collapsed="false">
      <c r="A65" s="35" t="s">
        <v>66</v>
      </c>
      <c r="B65" s="12" t="n">
        <v>156130.952</v>
      </c>
      <c r="C65" s="32" t="n">
        <v>22935.38309</v>
      </c>
      <c r="D65" s="25" t="n">
        <f aca="false">C65/B65*100</f>
        <v>14.6898374705356</v>
      </c>
    </row>
    <row r="66" customFormat="false" ht="15" hidden="false" customHeight="false" outlineLevel="0" collapsed="false">
      <c r="A66" s="30" t="s">
        <v>67</v>
      </c>
      <c r="B66" s="12" t="n">
        <v>291461.48263</v>
      </c>
      <c r="C66" s="32" t="n">
        <v>142520.51599</v>
      </c>
      <c r="D66" s="25" t="n">
        <f aca="false">C66/B66*100</f>
        <v>48.8985764787743</v>
      </c>
    </row>
    <row r="67" customFormat="false" ht="25.35" hidden="false" customHeight="false" outlineLevel="0" collapsed="false">
      <c r="A67" s="30" t="s">
        <v>68</v>
      </c>
      <c r="B67" s="12" t="n">
        <v>228090.532</v>
      </c>
      <c r="C67" s="32" t="n">
        <v>118754.73778</v>
      </c>
      <c r="D67" s="25" t="n">
        <f aca="false">C67/B67*100</f>
        <v>52.0647379523846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185.211</v>
      </c>
      <c r="D68" s="29" t="n">
        <f aca="false">C68/B68*100</f>
        <v>0.583640261979671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185.211</v>
      </c>
      <c r="D70" s="25" t="n">
        <f aca="false">C70/B70*100</f>
        <v>61.737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1674469.48082</v>
      </c>
      <c r="C73" s="28" t="n">
        <f aca="false">SUM(C74:C81)</f>
        <v>1079126.22844</v>
      </c>
      <c r="D73" s="29" t="n">
        <f aca="false">C73/B73*100</f>
        <v>64.4458582733645</v>
      </c>
    </row>
    <row r="74" customFormat="false" ht="15" hidden="false" customHeight="false" outlineLevel="0" collapsed="false">
      <c r="A74" s="30" t="s">
        <v>75</v>
      </c>
      <c r="B74" s="33" t="n">
        <v>253508.6</v>
      </c>
      <c r="C74" s="32" t="n">
        <v>133401.62893</v>
      </c>
      <c r="D74" s="25" t="n">
        <f aca="false">C74/B74*100</f>
        <v>52.6221315292657</v>
      </c>
    </row>
    <row r="75" customFormat="false" ht="15" hidden="false" customHeight="false" outlineLevel="0" collapsed="false">
      <c r="A75" s="30" t="s">
        <v>76</v>
      </c>
      <c r="B75" s="33" t="n">
        <v>836730.83949</v>
      </c>
      <c r="C75" s="32" t="n">
        <v>674631.48537</v>
      </c>
      <c r="D75" s="25" t="n">
        <f aca="false">C75/B75*100</f>
        <v>80.6270611205388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127315.40722</v>
      </c>
      <c r="D76" s="25" t="n">
        <f aca="false">C76/B76*100</f>
        <v>47.8270108467399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99.53333</v>
      </c>
      <c r="C78" s="32" t="n">
        <v>0</v>
      </c>
      <c r="D78" s="25" t="n">
        <f aca="false">C78/B78*100</f>
        <v>0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1105.50619</v>
      </c>
      <c r="D80" s="25" t="n">
        <f aca="false">C80/B80*100</f>
        <v>15.9437276817906</v>
      </c>
    </row>
    <row r="81" customFormat="false" ht="15" hidden="false" customHeight="false" outlineLevel="0" collapsed="false">
      <c r="A81" s="30" t="s">
        <v>82</v>
      </c>
      <c r="B81" s="33" t="n">
        <v>310996.908</v>
      </c>
      <c r="C81" s="32" t="n">
        <v>142672.20073</v>
      </c>
      <c r="D81" s="25" t="n">
        <f aca="false">C81/B81*100</f>
        <v>45.8757618033939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466715.78517</v>
      </c>
      <c r="C82" s="28" t="n">
        <f aca="false">SUM(C83:C85)</f>
        <v>225710.3267</v>
      </c>
      <c r="D82" s="29" t="n">
        <f aca="false">C82/B82*100</f>
        <v>48.3614083500059</v>
      </c>
    </row>
    <row r="83" customFormat="false" ht="15" hidden="false" customHeight="false" outlineLevel="0" collapsed="false">
      <c r="A83" s="30" t="s">
        <v>84</v>
      </c>
      <c r="B83" s="33" t="n">
        <v>330865.58517</v>
      </c>
      <c r="C83" s="32" t="n">
        <v>162634.12744</v>
      </c>
      <c r="D83" s="25" t="n">
        <f aca="false">C83/B83*100</f>
        <v>49.1541383357952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135850.2</v>
      </c>
      <c r="C85" s="32" t="n">
        <v>63076.19926</v>
      </c>
      <c r="D85" s="25" t="n">
        <f aca="false">C85/B85*100</f>
        <v>46.4307003302167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187680.3227</v>
      </c>
      <c r="C95" s="28" t="n">
        <f aca="false">C96+C97+C98+C99+C100</f>
        <v>106858.16432</v>
      </c>
      <c r="D95" s="29" t="n">
        <f aca="false">C95/B95*100</f>
        <v>56.936264165961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3502.14077</v>
      </c>
      <c r="D96" s="25" t="n">
        <f aca="false">C96/B96*100</f>
        <v>51.4188925267949</v>
      </c>
    </row>
    <row r="97" customFormat="false" ht="15" hidden="false" customHeight="false" outlineLevel="0" collapsed="false">
      <c r="A97" s="35" t="s">
        <v>98</v>
      </c>
      <c r="B97" s="33" t="n">
        <v>60349.1</v>
      </c>
      <c r="C97" s="32" t="n">
        <v>35047.54561</v>
      </c>
      <c r="D97" s="25" t="n">
        <f aca="false">C97/B97*100</f>
        <v>58.0746781807848</v>
      </c>
    </row>
    <row r="98" customFormat="false" ht="15" hidden="false" customHeight="false" outlineLevel="0" collapsed="false">
      <c r="A98" s="35" t="s">
        <v>99</v>
      </c>
      <c r="B98" s="33" t="n">
        <v>35685.692</v>
      </c>
      <c r="C98" s="32" t="n">
        <v>12542.36729</v>
      </c>
      <c r="D98" s="25" t="n">
        <f aca="false">C98/B98*100</f>
        <v>35.1467677577893</v>
      </c>
    </row>
    <row r="99" customFormat="false" ht="15" hidden="false" customHeight="false" outlineLevel="0" collapsed="false">
      <c r="A99" s="35" t="s">
        <v>100</v>
      </c>
      <c r="B99" s="33" t="n">
        <v>58692.3307</v>
      </c>
      <c r="C99" s="32" t="n">
        <v>42303.46467</v>
      </c>
      <c r="D99" s="25" t="n">
        <f aca="false">C99/B99*100</f>
        <v>72.0766481164804</v>
      </c>
    </row>
    <row r="100" customFormat="false" ht="15" hidden="false" customHeight="false" outlineLevel="0" collapsed="false">
      <c r="A100" s="35" t="s">
        <v>101</v>
      </c>
      <c r="B100" s="33" t="n">
        <v>26142.2</v>
      </c>
      <c r="C100" s="32" t="n">
        <v>13462.64598</v>
      </c>
      <c r="D100" s="25" t="n">
        <f aca="false">C100/B100*100</f>
        <v>51.4977545118621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7107.471</v>
      </c>
      <c r="D106" s="29" t="n">
        <f aca="false">C106/B106*100</f>
        <v>50.3900842969465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7107.471</v>
      </c>
      <c r="D108" s="25" t="n">
        <f aca="false">C108/B108*100</f>
        <v>50.3900842969465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62.49607</v>
      </c>
      <c r="D110" s="29" t="n">
        <f aca="false">C110/B110*100</f>
        <v>1.2499214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62.49607</v>
      </c>
      <c r="D111" s="25" t="n">
        <f aca="false">C111/B111*100</f>
        <v>1.2499214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85719</v>
      </c>
      <c r="D112" s="29" t="n">
        <f aca="false">C112/B112*100</f>
        <v>50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85719</v>
      </c>
      <c r="D115" s="25" t="n">
        <f aca="false">C115/B115*100</f>
        <v>50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3903894.52703</v>
      </c>
      <c r="C116" s="41" t="n">
        <f aca="false">C35+C44+C46+C52+C63+C68+C73+C82+C86+C95+C101+C106+C110+C112</f>
        <v>2060904.22677</v>
      </c>
      <c r="D116" s="43" t="n">
        <f aca="false">C116/B116*100</f>
        <v>52.7909812240213</v>
      </c>
    </row>
    <row r="117" customFormat="false" ht="25.35" hidden="false" customHeight="false" outlineLevel="0" collapsed="false">
      <c r="A117" s="45" t="s">
        <v>119</v>
      </c>
      <c r="B117" s="32" t="n">
        <f aca="false">B33-B116</f>
        <v>-62317.00703</v>
      </c>
      <c r="C117" s="32" t="n">
        <f aca="false">C33-C116</f>
        <v>136471.59123</v>
      </c>
      <c r="D117" s="46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SUM(B120:B121)</f>
        <v>62317</v>
      </c>
      <c r="C119" s="9" t="n">
        <f aca="false">SUM(C120:C121)</f>
        <v>-136471.60146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62317</v>
      </c>
      <c r="C120" s="12" t="n">
        <v>0</v>
      </c>
      <c r="D120" s="50"/>
    </row>
    <row r="121" customFormat="false" ht="25.35" hidden="false" customHeight="false" outlineLevel="0" collapsed="false">
      <c r="A121" s="38" t="s">
        <v>123</v>
      </c>
      <c r="B121" s="33" t="n">
        <v>0</v>
      </c>
      <c r="C121" s="33" t="n">
        <v>-136471.60146</v>
      </c>
      <c r="D121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48.57"/>
    <col collapsed="false" customWidth="true" hidden="false" outlineLevel="0" max="2" min="2" style="1" width="15.71"/>
    <col collapsed="false" customWidth="true" hidden="false" outlineLevel="0" max="3" min="3" style="1" width="15"/>
    <col collapsed="false" customWidth="true" hidden="false" outlineLevel="0" max="4" min="4" style="1" width="14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3" customFormat="false" ht="15" hidden="false" customHeight="false" outlineLevel="0" collapsed="false">
      <c r="A3" s="2" t="s">
        <v>134</v>
      </c>
      <c r="B3" s="2"/>
      <c r="C3" s="2"/>
      <c r="D3" s="2"/>
    </row>
    <row r="4" customFormat="false" ht="15" hidden="false" customHeight="false" outlineLevel="0" collapsed="false">
      <c r="A4" s="4"/>
      <c r="B4" s="4"/>
      <c r="C4" s="4"/>
      <c r="D4" s="5" t="s">
        <v>3</v>
      </c>
    </row>
    <row r="5" customFormat="false" ht="13.5" hidden="false" customHeight="true" outlineLevel="0" collapsed="false">
      <c r="A5" s="6" t="s">
        <v>4</v>
      </c>
      <c r="B5" s="6" t="s">
        <v>135</v>
      </c>
      <c r="C5" s="6"/>
      <c r="D5" s="7" t="s">
        <v>6</v>
      </c>
    </row>
    <row r="6" customFormat="false" ht="15" hidden="false" customHeight="false" outlineLevel="0" collapsed="false">
      <c r="A6" s="6"/>
      <c r="B6" s="6" t="s">
        <v>7</v>
      </c>
      <c r="C6" s="6" t="s">
        <v>8</v>
      </c>
      <c r="D6" s="7"/>
    </row>
    <row r="7" customFormat="false" ht="15" hidden="false" customHeight="false" outlineLevel="0" collapsed="false">
      <c r="A7" s="8" t="s">
        <v>9</v>
      </c>
      <c r="B7" s="9" t="n">
        <f aca="false">SUM(B8:B25)</f>
        <v>2432846</v>
      </c>
      <c r="C7" s="53" t="n">
        <f aca="false">SUM(C8:C25)</f>
        <v>1604354.62</v>
      </c>
      <c r="D7" s="10" t="n">
        <f aca="false">C7/B7*100</f>
        <v>65.945588828886</v>
      </c>
    </row>
    <row r="8" customFormat="false" ht="15" hidden="false" customHeight="false" outlineLevel="0" collapsed="false">
      <c r="A8" s="11" t="s">
        <v>10</v>
      </c>
      <c r="B8" s="12" t="n">
        <v>585540.9</v>
      </c>
      <c r="C8" s="54" t="n">
        <v>291932.02</v>
      </c>
      <c r="D8" s="13" t="n">
        <f aca="false">C8/B8*100</f>
        <v>49.8568110272058</v>
      </c>
    </row>
    <row r="9" customFormat="false" ht="25.35" hidden="false" customHeight="false" outlineLevel="0" collapsed="false">
      <c r="A9" s="14" t="s">
        <v>11</v>
      </c>
      <c r="B9" s="12" t="n">
        <v>47455.1</v>
      </c>
      <c r="C9" s="54" t="n">
        <v>24361.729</v>
      </c>
      <c r="D9" s="13" t="n">
        <f aca="false">C9/B9*100</f>
        <v>51.3363769120706</v>
      </c>
    </row>
    <row r="10" customFormat="false" ht="15" hidden="false" customHeight="false" outlineLevel="0" collapsed="false">
      <c r="A10" s="14" t="s">
        <v>12</v>
      </c>
      <c r="B10" s="12" t="n">
        <v>587</v>
      </c>
      <c r="C10" s="54" t="n">
        <v>192.679</v>
      </c>
      <c r="D10" s="13" t="n">
        <f aca="false">C10/B10*100</f>
        <v>32.8243611584327</v>
      </c>
    </row>
    <row r="11" customFormat="false" ht="25.35" hidden="false" customHeight="false" outlineLevel="0" collapsed="false">
      <c r="A11" s="14" t="s">
        <v>13</v>
      </c>
      <c r="B11" s="12" t="n">
        <v>39891.8</v>
      </c>
      <c r="C11" s="54" t="n">
        <v>29273.808</v>
      </c>
      <c r="D11" s="13" t="n">
        <f aca="false">C11/B11*100</f>
        <v>73.3830210719998</v>
      </c>
    </row>
    <row r="12" customFormat="false" ht="25.35" hidden="false" customHeight="false" outlineLevel="0" collapsed="false">
      <c r="A12" s="14" t="s">
        <v>14</v>
      </c>
      <c r="B12" s="12" t="n">
        <v>0</v>
      </c>
      <c r="C12" s="54" t="n">
        <v>13.457</v>
      </c>
      <c r="D12" s="13" t="n">
        <v>0</v>
      </c>
    </row>
    <row r="13" customFormat="false" ht="15" hidden="false" customHeight="false" outlineLevel="0" collapsed="false">
      <c r="A13" s="11" t="s">
        <v>15</v>
      </c>
      <c r="B13" s="12" t="n">
        <v>6100</v>
      </c>
      <c r="C13" s="54" t="n">
        <v>4401.622</v>
      </c>
      <c r="D13" s="13" t="n">
        <f aca="false">C13/B13*100</f>
        <v>72.157737704918</v>
      </c>
    </row>
    <row r="14" customFormat="false" ht="25.35" hidden="false" customHeight="false" outlineLevel="0" collapsed="false">
      <c r="A14" s="14" t="s">
        <v>16</v>
      </c>
      <c r="B14" s="12" t="n">
        <v>3000</v>
      </c>
      <c r="C14" s="54" t="n">
        <v>2725.752</v>
      </c>
      <c r="D14" s="13" t="n">
        <f aca="false">C14/B14*100</f>
        <v>90.8584</v>
      </c>
    </row>
    <row r="15" customFormat="false" ht="15" hidden="false" customHeight="false" outlineLevel="0" collapsed="false">
      <c r="A15" s="11" t="s">
        <v>17</v>
      </c>
      <c r="B15" s="12" t="n">
        <v>8600</v>
      </c>
      <c r="C15" s="54" t="n">
        <v>1127.011</v>
      </c>
      <c r="D15" s="13" t="n">
        <f aca="false">C15/B15*100</f>
        <v>13.1047790697674</v>
      </c>
    </row>
    <row r="16" customFormat="false" ht="15" hidden="false" customHeight="false" outlineLevel="0" collapsed="false">
      <c r="A16" s="11" t="s">
        <v>18</v>
      </c>
      <c r="B16" s="12" t="n">
        <v>3400</v>
      </c>
      <c r="C16" s="54" t="n">
        <v>1326.347</v>
      </c>
      <c r="D16" s="13" t="n">
        <f aca="false">C16/B16*100</f>
        <v>39.0102058823529</v>
      </c>
    </row>
    <row r="17" customFormat="false" ht="15" hidden="false" customHeight="false" outlineLevel="0" collapsed="false">
      <c r="A17" s="11" t="s">
        <v>19</v>
      </c>
      <c r="B17" s="12" t="n">
        <v>654000</v>
      </c>
      <c r="C17" s="54" t="n">
        <v>398247.189</v>
      </c>
      <c r="D17" s="13" t="n">
        <f aca="false">C17/B17*100</f>
        <v>60.8940655963303</v>
      </c>
    </row>
    <row r="18" customFormat="false" ht="15" hidden="false" customHeight="false" outlineLevel="0" collapsed="false">
      <c r="A18" s="11" t="s">
        <v>20</v>
      </c>
      <c r="B18" s="12" t="n">
        <v>7100</v>
      </c>
      <c r="C18" s="54" t="n">
        <v>3073.401</v>
      </c>
      <c r="D18" s="13" t="n">
        <f aca="false">C18/B18*100</f>
        <v>43.287338028169</v>
      </c>
    </row>
    <row r="19" customFormat="false" ht="25.35" hidden="false" customHeight="false" outlineLevel="0" collapsed="false">
      <c r="A19" s="14" t="s">
        <v>21</v>
      </c>
      <c r="B19" s="12" t="n">
        <v>993748.2</v>
      </c>
      <c r="C19" s="54" t="n">
        <v>797270.299</v>
      </c>
      <c r="D19" s="13" t="n">
        <f aca="false">C19/B19*100</f>
        <v>80.2286030807402</v>
      </c>
    </row>
    <row r="20" customFormat="false" ht="15" hidden="false" customHeight="false" outlineLevel="0" collapsed="false">
      <c r="A20" s="11" t="s">
        <v>22</v>
      </c>
      <c r="B20" s="12" t="n">
        <v>2466</v>
      </c>
      <c r="C20" s="54" t="n">
        <v>3027.486</v>
      </c>
      <c r="D20" s="13" t="n">
        <f aca="false">C20/B20*100</f>
        <v>122.769099756691</v>
      </c>
    </row>
    <row r="21" customFormat="false" ht="15" hidden="false" customHeight="false" outlineLevel="0" collapsed="false">
      <c r="A21" s="11" t="s">
        <v>23</v>
      </c>
      <c r="B21" s="12" t="n">
        <v>1207</v>
      </c>
      <c r="C21" s="54" t="n">
        <v>4.558</v>
      </c>
      <c r="D21" s="13" t="n">
        <f aca="false">C21/B21*100</f>
        <v>0.377630488815244</v>
      </c>
    </row>
    <row r="22" customFormat="false" ht="25.35" hidden="false" customHeight="false" outlineLevel="0" collapsed="false">
      <c r="A22" s="14" t="s">
        <v>24</v>
      </c>
      <c r="B22" s="12" t="n">
        <v>43300</v>
      </c>
      <c r="C22" s="54" t="n">
        <v>35864.012</v>
      </c>
      <c r="D22" s="13" t="n">
        <f aca="false">C22/B22*100</f>
        <v>82.8268175519631</v>
      </c>
    </row>
    <row r="23" customFormat="false" ht="25.35" hidden="false" customHeight="false" outlineLevel="0" collapsed="false">
      <c r="A23" s="14" t="s">
        <v>25</v>
      </c>
      <c r="B23" s="12" t="n">
        <v>6000</v>
      </c>
      <c r="C23" s="54" t="n">
        <v>3314.759</v>
      </c>
      <c r="D23" s="13" t="n">
        <f aca="false">C23/B23*100</f>
        <v>55.2459833333333</v>
      </c>
    </row>
    <row r="24" customFormat="false" ht="15" hidden="false" customHeight="false" outlineLevel="0" collapsed="false">
      <c r="A24" s="11" t="s">
        <v>26</v>
      </c>
      <c r="B24" s="12" t="n">
        <v>30000</v>
      </c>
      <c r="C24" s="54" t="n">
        <v>7337.125</v>
      </c>
      <c r="D24" s="13" t="n">
        <f aca="false">C24/B24*100</f>
        <v>24.4570833333333</v>
      </c>
    </row>
    <row r="25" customFormat="false" ht="15" hidden="false" customHeight="false" outlineLevel="0" collapsed="false">
      <c r="A25" s="11" t="s">
        <v>27</v>
      </c>
      <c r="B25" s="12" t="n">
        <v>450</v>
      </c>
      <c r="C25" s="54" t="n">
        <v>861.366</v>
      </c>
      <c r="D25" s="13" t="n">
        <f aca="false">C25/B25*100</f>
        <v>191.414666666667</v>
      </c>
    </row>
    <row r="26" customFormat="false" ht="15" hidden="false" customHeight="false" outlineLevel="0" collapsed="false">
      <c r="A26" s="15" t="s">
        <v>28</v>
      </c>
      <c r="B26" s="9" t="n">
        <f aca="false">SUM(B27:B32)</f>
        <v>1425082.688</v>
      </c>
      <c r="C26" s="53" t="n">
        <f aca="false">SUM(C27:C32)</f>
        <v>1009081.913</v>
      </c>
      <c r="D26" s="10" t="n">
        <f aca="false">C26/B26*100</f>
        <v>70.8086570342226</v>
      </c>
    </row>
    <row r="27" customFormat="false" ht="15" hidden="false" customHeight="false" outlineLevel="0" collapsed="false">
      <c r="A27" s="14" t="s">
        <v>29</v>
      </c>
      <c r="B27" s="12" t="n">
        <v>256779.868</v>
      </c>
      <c r="C27" s="54" t="n">
        <v>68885.197</v>
      </c>
      <c r="D27" s="13" t="n">
        <f aca="false">C27/B27*100</f>
        <v>26.8265567454844</v>
      </c>
    </row>
    <row r="28" customFormat="false" ht="15" hidden="false" customHeight="false" outlineLevel="0" collapsed="false">
      <c r="A28" s="14" t="s">
        <v>30</v>
      </c>
      <c r="B28" s="12" t="n">
        <v>847417.42</v>
      </c>
      <c r="C28" s="54" t="n">
        <v>657451.897</v>
      </c>
      <c r="D28" s="13" t="n">
        <f aca="false">C28/B28*100</f>
        <v>77.5830047251094</v>
      </c>
    </row>
    <row r="29" customFormat="false" ht="15" hidden="false" customHeight="false" outlineLevel="0" collapsed="false">
      <c r="A29" s="14" t="s">
        <v>31</v>
      </c>
      <c r="B29" s="12" t="n">
        <v>58597.9</v>
      </c>
      <c r="C29" s="54" t="n">
        <v>45134.661</v>
      </c>
      <c r="D29" s="13" t="n">
        <f aca="false">C29/B29*100</f>
        <v>77.0243660608998</v>
      </c>
    </row>
    <row r="30" customFormat="false" ht="15" hidden="false" customHeight="false" outlineLevel="0" collapsed="false">
      <c r="A30" s="14" t="s">
        <v>32</v>
      </c>
      <c r="B30" s="12" t="n">
        <v>30000</v>
      </c>
      <c r="C30" s="54" t="n">
        <v>5322.617</v>
      </c>
      <c r="D30" s="13" t="n">
        <f aca="false">C30/B30*100</f>
        <v>17.7420566666667</v>
      </c>
    </row>
    <row r="31" customFormat="false" ht="25.35" hidden="false" customHeight="false" outlineLevel="0" collapsed="false">
      <c r="A31" s="14" t="s">
        <v>33</v>
      </c>
      <c r="B31" s="12" t="n">
        <v>232287.5</v>
      </c>
      <c r="C31" s="54" t="n">
        <v>243505.788</v>
      </c>
      <c r="D31" s="13" t="n">
        <v>0</v>
      </c>
    </row>
    <row r="32" customFormat="false" ht="37.3" hidden="false" customHeight="false" outlineLevel="0" collapsed="false">
      <c r="A32" s="14" t="s">
        <v>34</v>
      </c>
      <c r="B32" s="12" t="n">
        <v>0</v>
      </c>
      <c r="C32" s="54" t="n">
        <v>-11218.247</v>
      </c>
      <c r="D32" s="13" t="n">
        <v>0</v>
      </c>
    </row>
    <row r="33" customFormat="false" ht="15" hidden="false" customHeight="false" outlineLevel="0" collapsed="false">
      <c r="A33" s="16" t="s">
        <v>35</v>
      </c>
      <c r="B33" s="17" t="n">
        <f aca="false">B7+B26</f>
        <v>3857928.688</v>
      </c>
      <c r="C33" s="55" t="n">
        <f aca="false">C7+C26</f>
        <v>2613436.533</v>
      </c>
      <c r="D33" s="18" t="n">
        <f aca="false">C33/B33*100</f>
        <v>67.7419606310774</v>
      </c>
    </row>
    <row r="34" customFormat="false" ht="15" hidden="false" customHeight="false" outlineLevel="0" collapsed="false">
      <c r="A34" s="19"/>
      <c r="B34" s="4"/>
      <c r="C34" s="4"/>
      <c r="D34" s="4"/>
    </row>
    <row r="35" customFormat="false" ht="15" hidden="false" customHeight="false" outlineLevel="0" collapsed="false">
      <c r="A35" s="20" t="s">
        <v>36</v>
      </c>
      <c r="B35" s="21" t="n">
        <f aca="false">SUM(B36:B43)</f>
        <v>206604.29126</v>
      </c>
      <c r="C35" s="21" t="n">
        <f aca="false">SUM(C36:C43)</f>
        <v>114222.44462</v>
      </c>
      <c r="D35" s="22" t="n">
        <f aca="false">C35/B35*100</f>
        <v>55.285610924827</v>
      </c>
    </row>
    <row r="36" customFormat="false" ht="37.3" hidden="false" customHeight="false" outlineLevel="0" collapsed="false">
      <c r="A36" s="23" t="s">
        <v>37</v>
      </c>
      <c r="B36" s="12" t="n">
        <v>3920.2</v>
      </c>
      <c r="C36" s="24" t="n">
        <v>2738.19497</v>
      </c>
      <c r="D36" s="25" t="n">
        <f aca="false">C36/B36*100</f>
        <v>69.8483488087342</v>
      </c>
    </row>
    <row r="37" customFormat="false" ht="49.25" hidden="false" customHeight="false" outlineLevel="0" collapsed="false">
      <c r="A37" s="23" t="s">
        <v>38</v>
      </c>
      <c r="B37" s="26" t="n">
        <v>6289.6</v>
      </c>
      <c r="C37" s="26" t="n">
        <v>3501.793</v>
      </c>
      <c r="D37" s="25" t="n">
        <f aca="false">C37/B37*100</f>
        <v>55.6759253370644</v>
      </c>
    </row>
    <row r="38" customFormat="false" ht="49.25" hidden="false" customHeight="false" outlineLevel="0" collapsed="false">
      <c r="A38" s="23" t="s">
        <v>39</v>
      </c>
      <c r="B38" s="12" t="n">
        <v>114151.43362</v>
      </c>
      <c r="C38" s="24" t="n">
        <v>61196.74176</v>
      </c>
      <c r="D38" s="25" t="n">
        <f aca="false">C38/B38*100</f>
        <v>53.6101385846091</v>
      </c>
    </row>
    <row r="39" customFormat="false" ht="15" hidden="false" customHeight="false" outlineLevel="0" collapsed="false">
      <c r="A39" s="23" t="s">
        <v>40</v>
      </c>
      <c r="B39" s="12" t="n">
        <v>97.1</v>
      </c>
      <c r="C39" s="24" t="n">
        <v>61</v>
      </c>
      <c r="D39" s="25" t="n">
        <f aca="false">C39/B39*100</f>
        <v>62.821833161689</v>
      </c>
    </row>
    <row r="40" customFormat="false" ht="37.3" hidden="false" customHeight="false" outlineLevel="0" collapsed="false">
      <c r="A40" s="23" t="s">
        <v>41</v>
      </c>
      <c r="B40" s="12" t="n">
        <v>20586.5</v>
      </c>
      <c r="C40" s="24" t="n">
        <v>11861.33262</v>
      </c>
      <c r="D40" s="25" t="n">
        <f aca="false">C40/B40*100</f>
        <v>57.6170433050786</v>
      </c>
    </row>
    <row r="41" customFormat="false" ht="15" hidden="true" customHeight="false" outlineLevel="0" collapsed="false">
      <c r="A41" s="23" t="s">
        <v>42</v>
      </c>
      <c r="B41" s="12"/>
      <c r="C41" s="24"/>
      <c r="D41" s="25" t="e">
        <f aca="false">C41/B41*100</f>
        <v>#DIV/0!</v>
      </c>
    </row>
    <row r="42" customFormat="false" ht="15" hidden="false" customHeight="false" outlineLevel="0" collapsed="false">
      <c r="A42" s="23" t="s">
        <v>43</v>
      </c>
      <c r="B42" s="12" t="n">
        <v>10000</v>
      </c>
      <c r="C42" s="24" t="n">
        <v>0</v>
      </c>
      <c r="D42" s="25" t="n">
        <f aca="false">C42/B42*100</f>
        <v>0</v>
      </c>
    </row>
    <row r="43" customFormat="false" ht="15" hidden="false" customHeight="false" outlineLevel="0" collapsed="false">
      <c r="A43" s="23" t="s">
        <v>44</v>
      </c>
      <c r="B43" s="12" t="n">
        <v>51559.45764</v>
      </c>
      <c r="C43" s="24" t="n">
        <v>34863.38227</v>
      </c>
      <c r="D43" s="25" t="n">
        <f aca="false">C43/B43*100</f>
        <v>67.6178219589201</v>
      </c>
    </row>
    <row r="44" customFormat="false" ht="15" hidden="false" customHeight="false" outlineLevel="0" collapsed="false">
      <c r="A44" s="27" t="s">
        <v>45</v>
      </c>
      <c r="B44" s="28" t="n">
        <f aca="false">B45</f>
        <v>5803.9</v>
      </c>
      <c r="C44" s="28" t="n">
        <f aca="false">C45</f>
        <v>2636.02799</v>
      </c>
      <c r="D44" s="29" t="n">
        <f aca="false">C44/B44*100</f>
        <v>45.4182186116232</v>
      </c>
    </row>
    <row r="45" customFormat="false" ht="15" hidden="false" customHeight="false" outlineLevel="0" collapsed="false">
      <c r="A45" s="30" t="s">
        <v>46</v>
      </c>
      <c r="B45" s="12" t="n">
        <v>5803.9</v>
      </c>
      <c r="C45" s="24" t="n">
        <v>2636.02799</v>
      </c>
      <c r="D45" s="25" t="n">
        <f aca="false">C45/B45*100</f>
        <v>45.4182186116232</v>
      </c>
    </row>
    <row r="46" customFormat="false" ht="25.35" hidden="false" customHeight="false" outlineLevel="0" collapsed="false">
      <c r="A46" s="27" t="s">
        <v>47</v>
      </c>
      <c r="B46" s="28" t="n">
        <f aca="false">SUM(B47:B51)</f>
        <v>22639.11</v>
      </c>
      <c r="C46" s="28" t="n">
        <f aca="false">SUM(C47:C51)</f>
        <v>12367.10027</v>
      </c>
      <c r="D46" s="29" t="n">
        <f aca="false">C46/B46*100</f>
        <v>54.6271486379102</v>
      </c>
    </row>
    <row r="47" customFormat="false" ht="15" hidden="false" customHeight="false" outlineLevel="0" collapsed="false">
      <c r="A47" s="31" t="s">
        <v>48</v>
      </c>
      <c r="B47" s="32" t="n">
        <v>4253.7</v>
      </c>
      <c r="C47" s="32" t="n">
        <v>2389.78507</v>
      </c>
      <c r="D47" s="25" t="n">
        <f aca="false">C47/B47*100</f>
        <v>56.1813261395961</v>
      </c>
    </row>
    <row r="48" customFormat="false" ht="37.3" hidden="false" customHeight="false" outlineLevel="0" collapsed="false">
      <c r="A48" s="30" t="s">
        <v>49</v>
      </c>
      <c r="B48" s="12" t="n">
        <v>15375.41</v>
      </c>
      <c r="C48" s="32" t="n">
        <v>8829.38668</v>
      </c>
      <c r="D48" s="25" t="n">
        <f aca="false">C48/B48*100</f>
        <v>57.4253738924686</v>
      </c>
    </row>
    <row r="49" customFormat="false" ht="15" hidden="true" customHeight="false" outlineLevel="0" collapsed="false">
      <c r="A49" s="30" t="s">
        <v>50</v>
      </c>
      <c r="B49" s="12"/>
      <c r="C49" s="32"/>
      <c r="D49" s="25" t="e">
        <f aca="false">C49/B49*100</f>
        <v>#DIV/0!</v>
      </c>
    </row>
    <row r="50" customFormat="false" ht="15" hidden="true" customHeight="false" outlineLevel="0" collapsed="false">
      <c r="A50" s="30" t="s">
        <v>51</v>
      </c>
      <c r="B50" s="12"/>
      <c r="C50" s="32"/>
      <c r="D50" s="25" t="e">
        <f aca="false">C50/B50*100</f>
        <v>#DIV/0!</v>
      </c>
    </row>
    <row r="51" customFormat="false" ht="25.35" hidden="false" customHeight="false" outlineLevel="0" collapsed="false">
      <c r="A51" s="30" t="s">
        <v>52</v>
      </c>
      <c r="B51" s="33" t="n">
        <v>3010</v>
      </c>
      <c r="C51" s="32" t="n">
        <v>1147.92852</v>
      </c>
      <c r="D51" s="25" t="n">
        <f aca="false">C51/B51*100</f>
        <v>38.1371601328904</v>
      </c>
    </row>
    <row r="52" customFormat="false" ht="15" hidden="false" customHeight="false" outlineLevel="0" collapsed="false">
      <c r="A52" s="34" t="s">
        <v>53</v>
      </c>
      <c r="B52" s="28" t="n">
        <f aca="false">SUM(B53:B62)</f>
        <v>435975.05436</v>
      </c>
      <c r="C52" s="28" t="n">
        <f aca="false">SUM(C53:C62)</f>
        <v>215734.04553</v>
      </c>
      <c r="D52" s="29" t="n">
        <f aca="false">C52/B52*100</f>
        <v>49.4831168371988</v>
      </c>
    </row>
    <row r="53" customFormat="false" ht="15" hidden="true" customHeight="false" outlineLevel="0" collapsed="false">
      <c r="A53" s="30" t="s">
        <v>54</v>
      </c>
      <c r="B53" s="12"/>
      <c r="C53" s="32"/>
      <c r="D53" s="25" t="e">
        <f aca="false">C53/B53*100</f>
        <v>#DIV/0!</v>
      </c>
    </row>
    <row r="54" customFormat="false" ht="15" hidden="false" customHeight="false" outlineLevel="0" collapsed="false">
      <c r="A54" s="30" t="s">
        <v>55</v>
      </c>
      <c r="B54" s="12" t="n">
        <v>191282.2</v>
      </c>
      <c r="C54" s="32" t="n">
        <v>96692.29944</v>
      </c>
      <c r="D54" s="25" t="n">
        <f aca="false">C54/B54*100</f>
        <v>50.5495542397568</v>
      </c>
    </row>
    <row r="55" customFormat="false" ht="15" hidden="false" customHeight="false" outlineLevel="0" collapsed="false">
      <c r="A55" s="30" t="s">
        <v>56</v>
      </c>
      <c r="B55" s="12" t="n">
        <v>23620</v>
      </c>
      <c r="C55" s="32" t="n">
        <v>11000</v>
      </c>
      <c r="D55" s="25" t="n">
        <f aca="false">C55/B55*100</f>
        <v>46.5707027942422</v>
      </c>
    </row>
    <row r="56" customFormat="false" ht="15" hidden="false" customHeight="false" outlineLevel="0" collapsed="false">
      <c r="A56" s="30" t="s">
        <v>57</v>
      </c>
      <c r="B56" s="12" t="n">
        <v>479.49</v>
      </c>
      <c r="C56" s="32" t="n">
        <v>437.49</v>
      </c>
      <c r="D56" s="25" t="n">
        <f aca="false">C56/B56*100</f>
        <v>91.2406932365639</v>
      </c>
    </row>
    <row r="57" customFormat="false" ht="15" hidden="false" customHeight="false" outlineLevel="0" collapsed="false">
      <c r="A57" s="30" t="s">
        <v>58</v>
      </c>
      <c r="B57" s="12" t="n">
        <v>283.799</v>
      </c>
      <c r="C57" s="32" t="n">
        <v>72.1</v>
      </c>
      <c r="D57" s="25" t="n">
        <f aca="false">C57/B57*100</f>
        <v>25.4053044584371</v>
      </c>
    </row>
    <row r="58" customFormat="false" ht="15" hidden="false" customHeight="false" outlineLevel="0" collapsed="false">
      <c r="A58" s="30" t="s">
        <v>59</v>
      </c>
      <c r="B58" s="12" t="n">
        <v>1921.35156</v>
      </c>
      <c r="C58" s="32" t="n">
        <v>937.91451</v>
      </c>
      <c r="D58" s="25" t="n">
        <f aca="false">C58/B58*100</f>
        <v>48.8153511062806</v>
      </c>
    </row>
    <row r="59" customFormat="false" ht="15" hidden="false" customHeight="false" outlineLevel="0" collapsed="false">
      <c r="A59" s="30" t="s">
        <v>60</v>
      </c>
      <c r="B59" s="12" t="n">
        <v>186100</v>
      </c>
      <c r="C59" s="32" t="n">
        <v>79347.96787</v>
      </c>
      <c r="D59" s="25" t="n">
        <f aca="false">C59/B59*100</f>
        <v>42.6372745137023</v>
      </c>
    </row>
    <row r="60" customFormat="false" ht="15" hidden="true" customHeight="false" outlineLevel="0" collapsed="false">
      <c r="A60" s="30" t="s">
        <v>61</v>
      </c>
      <c r="B60" s="12"/>
      <c r="C60" s="32"/>
      <c r="D60" s="25" t="e">
        <f aca="false">C60/B60*100</f>
        <v>#DIV/0!</v>
      </c>
    </row>
    <row r="61" customFormat="false" ht="25.35" hidden="true" customHeight="false" outlineLevel="0" collapsed="false">
      <c r="A61" s="30" t="s">
        <v>62</v>
      </c>
      <c r="B61" s="12"/>
      <c r="C61" s="32"/>
      <c r="D61" s="25" t="e">
        <f aca="false">C61/B61*100</f>
        <v>#DIV/0!</v>
      </c>
    </row>
    <row r="62" customFormat="false" ht="15" hidden="false" customHeight="false" outlineLevel="0" collapsed="false">
      <c r="A62" s="30" t="s">
        <v>63</v>
      </c>
      <c r="B62" s="12" t="n">
        <v>32288.2138</v>
      </c>
      <c r="C62" s="32" t="n">
        <v>27246.27371</v>
      </c>
      <c r="D62" s="25" t="n">
        <f aca="false">C62/B62*100</f>
        <v>84.3845803263357</v>
      </c>
    </row>
    <row r="63" customFormat="false" ht="15" hidden="false" customHeight="false" outlineLevel="0" collapsed="false">
      <c r="A63" s="34" t="s">
        <v>64</v>
      </c>
      <c r="B63" s="28" t="n">
        <f aca="false">SUM(B64:B67)</f>
        <v>698763.09827</v>
      </c>
      <c r="C63" s="28" t="n">
        <f aca="false">SUM(C64:C67)</f>
        <v>349709.8417</v>
      </c>
      <c r="D63" s="29" t="n">
        <f aca="false">C63/B63*100</f>
        <v>50.0469819550879</v>
      </c>
    </row>
    <row r="64" customFormat="false" ht="15" hidden="false" customHeight="false" outlineLevel="0" collapsed="false">
      <c r="A64" s="30" t="s">
        <v>65</v>
      </c>
      <c r="B64" s="33" t="n">
        <v>9133</v>
      </c>
      <c r="C64" s="32" t="n">
        <v>4863.08183</v>
      </c>
      <c r="D64" s="25" t="n">
        <f aca="false">C64/B64*100</f>
        <v>53.2473648308332</v>
      </c>
    </row>
    <row r="65" customFormat="false" ht="15" hidden="false" customHeight="false" outlineLevel="0" collapsed="false">
      <c r="A65" s="35" t="s">
        <v>66</v>
      </c>
      <c r="B65" s="12" t="n">
        <v>169847.57218</v>
      </c>
      <c r="C65" s="32" t="n">
        <v>26869.27739</v>
      </c>
      <c r="D65" s="25" t="n">
        <f aca="false">C65/B65*100</f>
        <v>15.8196417205921</v>
      </c>
    </row>
    <row r="66" customFormat="false" ht="15" hidden="false" customHeight="false" outlineLevel="0" collapsed="false">
      <c r="A66" s="30" t="s">
        <v>67</v>
      </c>
      <c r="B66" s="12" t="n">
        <v>286271.12027</v>
      </c>
      <c r="C66" s="32" t="n">
        <v>178914.07958</v>
      </c>
      <c r="D66" s="25" t="n">
        <f aca="false">C66/B66*100</f>
        <v>62.4981239502102</v>
      </c>
    </row>
    <row r="67" customFormat="false" ht="25.35" hidden="false" customHeight="false" outlineLevel="0" collapsed="false">
      <c r="A67" s="30" t="s">
        <v>68</v>
      </c>
      <c r="B67" s="12" t="n">
        <v>233511.40582</v>
      </c>
      <c r="C67" s="32" t="n">
        <v>139063.4029</v>
      </c>
      <c r="D67" s="25" t="n">
        <f aca="false">C67/B67*100</f>
        <v>59.5531521947136</v>
      </c>
    </row>
    <row r="68" customFormat="false" ht="15" hidden="false" customHeight="false" outlineLevel="0" collapsed="false">
      <c r="A68" s="34" t="s">
        <v>69</v>
      </c>
      <c r="B68" s="28" t="n">
        <f aca="false">SUM(B69:B72)</f>
        <v>31733.76</v>
      </c>
      <c r="C68" s="28" t="n">
        <f aca="false">SUM(C70:C72)</f>
        <v>200.5185</v>
      </c>
      <c r="D68" s="29" t="n">
        <f aca="false">C68/B68*100</f>
        <v>0.631877533579381</v>
      </c>
    </row>
    <row r="69" customFormat="false" ht="15" hidden="true" customHeight="false" outlineLevel="0" collapsed="false">
      <c r="A69" s="30" t="s">
        <v>70</v>
      </c>
      <c r="B69" s="12"/>
      <c r="C69" s="24"/>
      <c r="D69" s="25" t="e">
        <f aca="false">C69/B69*100</f>
        <v>#DIV/0!</v>
      </c>
    </row>
    <row r="70" customFormat="false" ht="15" hidden="false" customHeight="false" outlineLevel="0" collapsed="false">
      <c r="A70" s="30" t="s">
        <v>71</v>
      </c>
      <c r="B70" s="12" t="n">
        <v>300</v>
      </c>
      <c r="C70" s="32" t="n">
        <v>200.5185</v>
      </c>
      <c r="D70" s="25" t="n">
        <f aca="false">C70/B70*100</f>
        <v>66.8395</v>
      </c>
    </row>
    <row r="71" customFormat="false" ht="15" hidden="true" customHeight="false" outlineLevel="0" collapsed="false">
      <c r="A71" s="30" t="s">
        <v>72</v>
      </c>
      <c r="B71" s="12"/>
      <c r="C71" s="32"/>
      <c r="D71" s="25" t="e">
        <f aca="false">C71/B71*100</f>
        <v>#DIV/0!</v>
      </c>
    </row>
    <row r="72" customFormat="false" ht="25.35" hidden="false" customHeight="false" outlineLevel="0" collapsed="false">
      <c r="A72" s="30" t="s">
        <v>73</v>
      </c>
      <c r="B72" s="12" t="n">
        <v>31433.76</v>
      </c>
      <c r="C72" s="24" t="n">
        <v>0</v>
      </c>
      <c r="D72" s="25" t="n">
        <f aca="false">C72/B72*100</f>
        <v>0</v>
      </c>
    </row>
    <row r="73" customFormat="false" ht="15" hidden="false" customHeight="false" outlineLevel="0" collapsed="false">
      <c r="A73" s="34" t="s">
        <v>74</v>
      </c>
      <c r="B73" s="28" t="n">
        <f aca="false">B74+B75+B76+B78+B80+B81</f>
        <v>1673869.48082</v>
      </c>
      <c r="C73" s="28" t="n">
        <f aca="false">SUM(C74:C81)</f>
        <v>1212211.47043</v>
      </c>
      <c r="D73" s="29" t="n">
        <f aca="false">C73/B73*100</f>
        <v>72.4197127864568</v>
      </c>
    </row>
    <row r="74" customFormat="false" ht="15" hidden="false" customHeight="false" outlineLevel="0" collapsed="false">
      <c r="A74" s="30" t="s">
        <v>75</v>
      </c>
      <c r="B74" s="33" t="n">
        <v>253508.6</v>
      </c>
      <c r="C74" s="32" t="n">
        <v>154457.75563</v>
      </c>
      <c r="D74" s="25" t="n">
        <f aca="false">C74/B74*100</f>
        <v>60.9280141304871</v>
      </c>
    </row>
    <row r="75" customFormat="false" ht="15" hidden="false" customHeight="false" outlineLevel="0" collapsed="false">
      <c r="A75" s="30" t="s">
        <v>76</v>
      </c>
      <c r="B75" s="33" t="n">
        <v>836730.83949</v>
      </c>
      <c r="C75" s="32" t="n">
        <v>734666.88433</v>
      </c>
      <c r="D75" s="25" t="n">
        <f aca="false">C75/B75*100</f>
        <v>87.8020564866225</v>
      </c>
    </row>
    <row r="76" customFormat="false" ht="15" hidden="false" customHeight="false" outlineLevel="0" collapsed="false">
      <c r="A76" s="30" t="s">
        <v>77</v>
      </c>
      <c r="B76" s="33" t="n">
        <v>266199.8</v>
      </c>
      <c r="C76" s="32" t="n">
        <v>144579.30433</v>
      </c>
      <c r="D76" s="25" t="n">
        <f aca="false">C76/B76*100</f>
        <v>54.312326429246</v>
      </c>
    </row>
    <row r="77" customFormat="false" ht="15" hidden="true" customHeight="false" outlineLevel="0" collapsed="false">
      <c r="A77" s="23" t="s">
        <v>78</v>
      </c>
      <c r="B77" s="33"/>
      <c r="C77" s="32"/>
      <c r="D77" s="25" t="e">
        <f aca="false">C77/B77*100</f>
        <v>#DIV/0!</v>
      </c>
    </row>
    <row r="78" customFormat="false" ht="25.35" hidden="false" customHeight="false" outlineLevel="0" collapsed="false">
      <c r="A78" s="30" t="s">
        <v>79</v>
      </c>
      <c r="B78" s="33" t="n">
        <v>99.53333</v>
      </c>
      <c r="C78" s="32" t="n">
        <v>97.83333</v>
      </c>
      <c r="D78" s="25" t="n">
        <f aca="false">C78/B78*100</f>
        <v>98.2920294136648</v>
      </c>
    </row>
    <row r="79" customFormat="false" ht="25.35" hidden="true" customHeight="false" outlineLevel="0" collapsed="false">
      <c r="A79" s="30" t="s">
        <v>80</v>
      </c>
      <c r="B79" s="33"/>
      <c r="C79" s="32"/>
      <c r="D79" s="25" t="e">
        <f aca="false">C79/B79*100</f>
        <v>#DIV/0!</v>
      </c>
    </row>
    <row r="80" customFormat="false" ht="15" hidden="false" customHeight="false" outlineLevel="0" collapsed="false">
      <c r="A80" s="30" t="s">
        <v>81</v>
      </c>
      <c r="B80" s="33" t="n">
        <v>6933.8</v>
      </c>
      <c r="C80" s="32" t="n">
        <v>2190.28953</v>
      </c>
      <c r="D80" s="25" t="n">
        <f aca="false">C80/B80*100</f>
        <v>31.5885882200237</v>
      </c>
    </row>
    <row r="81" customFormat="false" ht="15" hidden="false" customHeight="false" outlineLevel="0" collapsed="false">
      <c r="A81" s="30" t="s">
        <v>82</v>
      </c>
      <c r="B81" s="33" t="n">
        <v>310396.908</v>
      </c>
      <c r="C81" s="32" t="n">
        <v>176219.40328</v>
      </c>
      <c r="D81" s="25" t="n">
        <f aca="false">C81/B81*100</f>
        <v>56.7722805022272</v>
      </c>
    </row>
    <row r="82" customFormat="false" ht="15" hidden="false" customHeight="false" outlineLevel="0" collapsed="false">
      <c r="A82" s="36" t="s">
        <v>83</v>
      </c>
      <c r="B82" s="28" t="n">
        <f aca="false">SUM(B83:B85)</f>
        <v>466633.77551</v>
      </c>
      <c r="C82" s="28" t="n">
        <f aca="false">SUM(C83:C85)</f>
        <v>259815.02414</v>
      </c>
      <c r="D82" s="29" t="n">
        <f aca="false">C82/B82*100</f>
        <v>55.6785723142392</v>
      </c>
    </row>
    <row r="83" customFormat="false" ht="15" hidden="false" customHeight="false" outlineLevel="0" collapsed="false">
      <c r="A83" s="30" t="s">
        <v>84</v>
      </c>
      <c r="B83" s="33" t="n">
        <v>330783.57551</v>
      </c>
      <c r="C83" s="32" t="n">
        <v>186242.80206</v>
      </c>
      <c r="D83" s="25" t="n">
        <f aca="false">C83/B83*100</f>
        <v>56.3035216524436</v>
      </c>
    </row>
    <row r="84" customFormat="false" ht="15" hidden="true" customHeight="false" outlineLevel="0" collapsed="false">
      <c r="A84" s="30" t="s">
        <v>85</v>
      </c>
      <c r="B84" s="33"/>
      <c r="C84" s="32"/>
      <c r="D84" s="25" t="e">
        <f aca="false">C84/B84*100</f>
        <v>#DIV/0!</v>
      </c>
    </row>
    <row r="85" customFormat="false" ht="25.35" hidden="false" customHeight="false" outlineLevel="0" collapsed="false">
      <c r="A85" s="30" t="s">
        <v>86</v>
      </c>
      <c r="B85" s="33" t="n">
        <v>135850.2</v>
      </c>
      <c r="C85" s="32" t="n">
        <v>73572.22208</v>
      </c>
      <c r="D85" s="25" t="n">
        <f aca="false">C85/B85*100</f>
        <v>54.1568743218634</v>
      </c>
    </row>
    <row r="86" customFormat="false" ht="15" hidden="true" customHeight="false" outlineLevel="0" collapsed="false">
      <c r="A86" s="34" t="s">
        <v>87</v>
      </c>
      <c r="B86" s="28" t="n">
        <f aca="false">B87+B88+B89+B90+B91+B92+B93+B94</f>
        <v>0</v>
      </c>
      <c r="C86" s="28" t="n">
        <f aca="false">C87+C88+C89+C90+C91+C92+C93+C94</f>
        <v>0</v>
      </c>
      <c r="D86" s="25" t="e">
        <f aca="false">C86/B86*100</f>
        <v>#DIV/0!</v>
      </c>
    </row>
    <row r="87" customFormat="false" ht="15" hidden="true" customHeight="false" outlineLevel="0" collapsed="false">
      <c r="A87" s="30" t="s">
        <v>88</v>
      </c>
      <c r="B87" s="12"/>
      <c r="C87" s="24"/>
      <c r="D87" s="25" t="e">
        <f aca="false">C87/B87*100</f>
        <v>#DIV/0!</v>
      </c>
    </row>
    <row r="88" customFormat="false" ht="15" hidden="true" customHeight="false" outlineLevel="0" collapsed="false">
      <c r="A88" s="30" t="s">
        <v>89</v>
      </c>
      <c r="B88" s="33"/>
      <c r="C88" s="32"/>
      <c r="D88" s="25" t="e">
        <f aca="false">C88/B88*100</f>
        <v>#DIV/0!</v>
      </c>
    </row>
    <row r="89" customFormat="false" ht="25.35" hidden="true" customHeight="false" outlineLevel="0" collapsed="false">
      <c r="A89" s="30" t="s">
        <v>90</v>
      </c>
      <c r="B89" s="33"/>
      <c r="C89" s="32"/>
      <c r="D89" s="25" t="e">
        <f aca="false">C89/B89*100</f>
        <v>#DIV/0!</v>
      </c>
    </row>
    <row r="90" customFormat="false" ht="15" hidden="true" customHeight="false" outlineLevel="0" collapsed="false">
      <c r="A90" s="30" t="s">
        <v>91</v>
      </c>
      <c r="B90" s="33"/>
      <c r="C90" s="32"/>
      <c r="D90" s="25" t="e">
        <f aca="false">C90/B90*100</f>
        <v>#DIV/0!</v>
      </c>
    </row>
    <row r="91" customFormat="false" ht="15" hidden="true" customHeight="false" outlineLevel="0" collapsed="false">
      <c r="A91" s="30" t="s">
        <v>92</v>
      </c>
      <c r="B91" s="33"/>
      <c r="C91" s="32"/>
      <c r="D91" s="25" t="e">
        <f aca="false">C91/B91*100</f>
        <v>#DIV/0!</v>
      </c>
    </row>
    <row r="92" customFormat="false" ht="25.35" hidden="true" customHeight="false" outlineLevel="0" collapsed="false">
      <c r="A92" s="30" t="s">
        <v>93</v>
      </c>
      <c r="B92" s="33"/>
      <c r="C92" s="32"/>
      <c r="D92" s="25" t="e">
        <f aca="false">C92/B92*100</f>
        <v>#DIV/0!</v>
      </c>
    </row>
    <row r="93" customFormat="false" ht="15" hidden="true" customHeight="false" outlineLevel="0" collapsed="false">
      <c r="A93" s="30" t="s">
        <v>94</v>
      </c>
      <c r="B93" s="33"/>
      <c r="C93" s="32"/>
      <c r="D93" s="25" t="e">
        <f aca="false">C93/B93*100</f>
        <v>#DIV/0!</v>
      </c>
    </row>
    <row r="94" customFormat="false" ht="15" hidden="true" customHeight="false" outlineLevel="0" collapsed="false">
      <c r="A94" s="30" t="s">
        <v>95</v>
      </c>
      <c r="B94" s="33"/>
      <c r="C94" s="32"/>
      <c r="D94" s="25" t="e">
        <f aca="false">C94/B94*100</f>
        <v>#DIV/0!</v>
      </c>
    </row>
    <row r="95" customFormat="false" ht="15" hidden="false" customHeight="false" outlineLevel="0" collapsed="false">
      <c r="A95" s="34" t="s">
        <v>96</v>
      </c>
      <c r="B95" s="28" t="n">
        <f aca="false">B96+B97+B98+B99+B100</f>
        <v>187680.3227</v>
      </c>
      <c r="C95" s="28" t="n">
        <f aca="false">C96+C97+C98+C99+C100</f>
        <v>120131.01471</v>
      </c>
      <c r="D95" s="29" t="n">
        <f aca="false">C95/B95*100</f>
        <v>64.0083163657092</v>
      </c>
    </row>
    <row r="96" customFormat="false" ht="15" hidden="false" customHeight="false" outlineLevel="0" collapsed="false">
      <c r="A96" s="35" t="s">
        <v>97</v>
      </c>
      <c r="B96" s="33" t="n">
        <v>6811</v>
      </c>
      <c r="C96" s="32" t="n">
        <v>4114.97406</v>
      </c>
      <c r="D96" s="25" t="n">
        <f aca="false">C96/B96*100</f>
        <v>60.4165916899134</v>
      </c>
    </row>
    <row r="97" customFormat="false" ht="15" hidden="false" customHeight="false" outlineLevel="0" collapsed="false">
      <c r="A97" s="35" t="s">
        <v>98</v>
      </c>
      <c r="B97" s="33" t="n">
        <v>60349.1</v>
      </c>
      <c r="C97" s="32" t="n">
        <v>41201.27218</v>
      </c>
      <c r="D97" s="25" t="n">
        <f aca="false">C97/B97*100</f>
        <v>68.2715602718185</v>
      </c>
    </row>
    <row r="98" customFormat="false" ht="15" hidden="false" customHeight="false" outlineLevel="0" collapsed="false">
      <c r="A98" s="35" t="s">
        <v>99</v>
      </c>
      <c r="B98" s="33" t="n">
        <v>35461.33473</v>
      </c>
      <c r="C98" s="32" t="n">
        <v>14223.75577</v>
      </c>
      <c r="D98" s="25" t="n">
        <f aca="false">C98/B98*100</f>
        <v>40.1106046297993</v>
      </c>
    </row>
    <row r="99" customFormat="false" ht="15" hidden="false" customHeight="false" outlineLevel="0" collapsed="false">
      <c r="A99" s="35" t="s">
        <v>100</v>
      </c>
      <c r="B99" s="33" t="n">
        <v>58916.68797</v>
      </c>
      <c r="C99" s="32" t="n">
        <v>43957.94694</v>
      </c>
      <c r="D99" s="25" t="n">
        <f aca="false">C99/B99*100</f>
        <v>74.6103497236354</v>
      </c>
    </row>
    <row r="100" customFormat="false" ht="15" hidden="false" customHeight="false" outlineLevel="0" collapsed="false">
      <c r="A100" s="35" t="s">
        <v>101</v>
      </c>
      <c r="B100" s="33" t="n">
        <v>26142.2</v>
      </c>
      <c r="C100" s="32" t="n">
        <v>16633.06576</v>
      </c>
      <c r="D100" s="25" t="n">
        <f aca="false">C100/B100*100</f>
        <v>63.625348134434</v>
      </c>
    </row>
    <row r="101" customFormat="false" ht="15" hidden="true" customHeight="false" outlineLevel="0" collapsed="false">
      <c r="A101" s="34" t="s">
        <v>102</v>
      </c>
      <c r="B101" s="28" t="n">
        <f aca="false">SUM(B102:B105)</f>
        <v>0</v>
      </c>
      <c r="C101" s="28" t="n">
        <f aca="false">SUM(C102:C105)</f>
        <v>0</v>
      </c>
      <c r="D101" s="29" t="e">
        <f aca="false">C101/B101*100</f>
        <v>#DIV/0!</v>
      </c>
    </row>
    <row r="102" customFormat="false" ht="15" hidden="true" customHeight="false" outlineLevel="0" collapsed="false">
      <c r="A102" s="37" t="s">
        <v>103</v>
      </c>
      <c r="B102" s="32"/>
      <c r="C102" s="32"/>
      <c r="D102" s="25" t="e">
        <f aca="false">C102/B102*100</f>
        <v>#DIV/0!</v>
      </c>
    </row>
    <row r="103" customFormat="false" ht="15" hidden="true" customHeight="false" outlineLevel="0" collapsed="false">
      <c r="A103" s="35" t="s">
        <v>104</v>
      </c>
      <c r="B103" s="33"/>
      <c r="C103" s="32"/>
      <c r="D103" s="25" t="e">
        <f aca="false">C103/B103*100</f>
        <v>#DIV/0!</v>
      </c>
    </row>
    <row r="104" customFormat="false" ht="15" hidden="true" customHeight="false" outlineLevel="0" collapsed="false">
      <c r="A104" s="35" t="s">
        <v>106</v>
      </c>
      <c r="B104" s="33"/>
      <c r="C104" s="32"/>
      <c r="D104" s="25" t="e">
        <f aca="false">C104/B104*100</f>
        <v>#DIV/0!</v>
      </c>
    </row>
    <row r="105" customFormat="false" ht="25.35" hidden="true" customHeight="false" outlineLevel="0" collapsed="false">
      <c r="A105" s="35" t="s">
        <v>107</v>
      </c>
      <c r="B105" s="33"/>
      <c r="C105" s="32"/>
      <c r="D105" s="25" t="e">
        <f aca="false">C105/B105*100</f>
        <v>#DIV/0!</v>
      </c>
    </row>
    <row r="106" customFormat="false" ht="15" hidden="false" customHeight="false" outlineLevel="0" collapsed="false">
      <c r="A106" s="34" t="s">
        <v>108</v>
      </c>
      <c r="B106" s="28" t="n">
        <f aca="false">B107+B108+B109</f>
        <v>14104.9</v>
      </c>
      <c r="C106" s="28" t="n">
        <f aca="false">C107+C108+C109</f>
        <v>8227.895</v>
      </c>
      <c r="D106" s="29" t="n">
        <f aca="false">C106/B106*100</f>
        <v>58.333593290275</v>
      </c>
    </row>
    <row r="107" customFormat="false" ht="15" hidden="true" customHeight="false" outlineLevel="0" collapsed="false">
      <c r="A107" s="30" t="s">
        <v>109</v>
      </c>
      <c r="B107" s="12"/>
      <c r="C107" s="24"/>
      <c r="D107" s="25" t="e">
        <f aca="false">C107/B107*100</f>
        <v>#DIV/0!</v>
      </c>
    </row>
    <row r="108" customFormat="false" ht="15" hidden="false" customHeight="false" outlineLevel="0" collapsed="false">
      <c r="A108" s="35" t="s">
        <v>110</v>
      </c>
      <c r="B108" s="33" t="n">
        <v>14104.9</v>
      </c>
      <c r="C108" s="32" t="n">
        <v>8227.895</v>
      </c>
      <c r="D108" s="25" t="n">
        <f aca="false">C108/B108*100</f>
        <v>58.333593290275</v>
      </c>
    </row>
    <row r="109" customFormat="false" ht="25.35" hidden="true" customHeight="false" outlineLevel="0" collapsed="false">
      <c r="A109" s="30" t="s">
        <v>111</v>
      </c>
      <c r="B109" s="12"/>
      <c r="C109" s="24"/>
      <c r="D109" s="25" t="e">
        <f aca="false">C109/B109*100</f>
        <v>#DIV/0!</v>
      </c>
    </row>
    <row r="110" customFormat="false" ht="25.35" hidden="false" customHeight="false" outlineLevel="0" collapsed="false">
      <c r="A110" s="27" t="s">
        <v>112</v>
      </c>
      <c r="B110" s="28" t="n">
        <f aca="false">B111</f>
        <v>5000</v>
      </c>
      <c r="C110" s="28" t="n">
        <f aca="false">C111</f>
        <v>74.91251</v>
      </c>
      <c r="D110" s="29" t="n">
        <f aca="false">C110/B110*100</f>
        <v>1.4982502</v>
      </c>
    </row>
    <row r="111" customFormat="false" ht="25.35" hidden="false" customHeight="false" outlineLevel="0" collapsed="false">
      <c r="A111" s="38" t="s">
        <v>113</v>
      </c>
      <c r="B111" s="33" t="n">
        <v>5000</v>
      </c>
      <c r="C111" s="32" t="n">
        <v>74.91251</v>
      </c>
      <c r="D111" s="25" t="n">
        <f aca="false">C111/B111*100</f>
        <v>1.4982502</v>
      </c>
    </row>
    <row r="112" customFormat="false" ht="25.35" hidden="false" customHeight="false" outlineLevel="0" collapsed="false">
      <c r="A112" s="27" t="s">
        <v>114</v>
      </c>
      <c r="B112" s="28" t="n">
        <f aca="false">B113+B114+B115</f>
        <v>171438</v>
      </c>
      <c r="C112" s="28" t="n">
        <f aca="false">C113+C114+C115</f>
        <v>100005.5</v>
      </c>
      <c r="D112" s="29" t="n">
        <f aca="false">C112/B112*100</f>
        <v>58.3333333333333</v>
      </c>
    </row>
    <row r="113" customFormat="false" ht="25.35" hidden="true" customHeight="false" outlineLevel="0" collapsed="false">
      <c r="A113" s="39" t="s">
        <v>115</v>
      </c>
      <c r="B113" s="12"/>
      <c r="C113" s="24"/>
      <c r="D113" s="25" t="e">
        <f aca="false">C113/B113*100</f>
        <v>#DIV/0!</v>
      </c>
    </row>
    <row r="114" customFormat="false" ht="15" hidden="true" customHeight="false" outlineLevel="0" collapsed="false">
      <c r="A114" s="39" t="s">
        <v>116</v>
      </c>
      <c r="B114" s="12"/>
      <c r="C114" s="24"/>
      <c r="D114" s="25" t="e">
        <f aca="false">C114/B114*100</f>
        <v>#DIV/0!</v>
      </c>
    </row>
    <row r="115" customFormat="false" ht="25.35" hidden="false" customHeight="false" outlineLevel="0" collapsed="false">
      <c r="A115" s="39" t="s">
        <v>117</v>
      </c>
      <c r="B115" s="12" t="n">
        <v>171438</v>
      </c>
      <c r="C115" s="24" t="n">
        <v>100005.5</v>
      </c>
      <c r="D115" s="25" t="n">
        <f aca="false">C115/B115*100</f>
        <v>58.3333333333333</v>
      </c>
    </row>
    <row r="116" customFormat="false" ht="15" hidden="false" customHeight="false" outlineLevel="0" collapsed="false">
      <c r="A116" s="40" t="s">
        <v>118</v>
      </c>
      <c r="B116" s="41" t="n">
        <f aca="false">B35+B44+B46+B52+B63+B68+B73+B82+B86+B95+B101+B106+B110+B112</f>
        <v>3920245.69292</v>
      </c>
      <c r="C116" s="41" t="n">
        <f aca="false">C35+C44+C46+C52+C63+C68+C73+C82+C86+C95+C101+C106+C110+C112</f>
        <v>2395335.7954</v>
      </c>
      <c r="D116" s="43" t="n">
        <f aca="false">C116/B116*100</f>
        <v>61.1016753293294</v>
      </c>
    </row>
    <row r="117" customFormat="false" ht="25.35" hidden="false" customHeight="false" outlineLevel="0" collapsed="false">
      <c r="A117" s="45" t="s">
        <v>119</v>
      </c>
      <c r="B117" s="32" t="n">
        <f aca="false">B33-B116</f>
        <v>-62317.0049200002</v>
      </c>
      <c r="C117" s="32" t="n">
        <f aca="false">C33-C116</f>
        <v>218100.7376</v>
      </c>
      <c r="D117" s="46"/>
    </row>
    <row r="118" customFormat="false" ht="15" hidden="false" customHeight="false" outlineLevel="0" collapsed="false">
      <c r="B118" s="48"/>
      <c r="C118" s="48"/>
      <c r="D118" s="49"/>
    </row>
    <row r="119" customFormat="false" ht="25.35" hidden="false" customHeight="false" outlineLevel="0" collapsed="false">
      <c r="A119" s="27" t="s">
        <v>120</v>
      </c>
      <c r="B119" s="28" t="n">
        <f aca="false">SUM(B120:B121)</f>
        <v>62317</v>
      </c>
      <c r="C119" s="9" t="n">
        <f aca="false">SUM(C120:C121)</f>
        <v>-218100.74556</v>
      </c>
      <c r="D119" s="29"/>
    </row>
    <row r="120" customFormat="false" ht="25.35" hidden="false" customHeight="false" outlineLevel="0" collapsed="false">
      <c r="A120" s="37" t="s">
        <v>121</v>
      </c>
      <c r="B120" s="24" t="n">
        <v>62317</v>
      </c>
      <c r="C120" s="12" t="n">
        <v>0</v>
      </c>
      <c r="D120" s="50"/>
    </row>
    <row r="121" customFormat="false" ht="25.35" hidden="false" customHeight="false" outlineLevel="0" collapsed="false">
      <c r="A121" s="38" t="s">
        <v>123</v>
      </c>
      <c r="B121" s="33" t="n">
        <v>0</v>
      </c>
      <c r="C121" s="33" t="n">
        <v>-218100.74556</v>
      </c>
      <c r="D121" s="51"/>
    </row>
  </sheetData>
  <mergeCells count="6">
    <mergeCell ref="A1:D1"/>
    <mergeCell ref="A2:D2"/>
    <mergeCell ref="A3:D3"/>
    <mergeCell ref="A5:A6"/>
    <mergeCell ref="B5:C5"/>
    <mergeCell ref="D5:D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1236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2025-11-06T09:39:43Z</cp:lastPrinted>
  <dcterms:modified xsi:type="dcterms:W3CDTF">2026-08-04T09:36:56Z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