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риложение 2"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<sst xmlns="http://schemas.openxmlformats.org/spreadsheetml/2006/main" count="124" uniqueCount="58">
  <si>
    <t xml:space="preserve">Приложение 2</t>
  </si>
  <si>
    <t xml:space="preserve">Информация о реализации муниципальных программ Прокопьевского муниципального округа за 2025 год</t>
  </si>
  <si>
    <t xml:space="preserve">№        п/п</t>
  </si>
  <si>
    <t xml:space="preserve">Источник финансирования</t>
  </si>
  <si>
    <t xml:space="preserve">Сводная бюджетная роспись, план года</t>
  </si>
  <si>
    <t xml:space="preserve">Кассовое исполнение, факт года</t>
  </si>
  <si>
    <t xml:space="preserve">Исполнение плана</t>
  </si>
  <si>
    <t xml:space="preserve">Итоги реализации муниципальной программы Прокопьевского муниципального округа</t>
  </si>
  <si>
    <t xml:space="preserve">тыс. рублей</t>
  </si>
  <si>
    <t xml:space="preserve">%</t>
  </si>
  <si>
    <t xml:space="preserve">Муниципальные программы Прокопьевского муниципального округа:</t>
  </si>
  <si>
    <t xml:space="preserve">Всего:</t>
  </si>
  <si>
    <t xml:space="preserve">-</t>
  </si>
  <si>
    <t xml:space="preserve">Федеральный бюджет</t>
  </si>
  <si>
    <t xml:space="preserve">Областной бюджет</t>
  </si>
  <si>
    <t xml:space="preserve">Местный бюджет</t>
  </si>
  <si>
    <t xml:space="preserve">Внебюджетные источники</t>
  </si>
  <si>
    <t xml:space="preserve">Фонд развития территорий</t>
  </si>
  <si>
    <t xml:space="preserve">Муниципальная программа «Жилищно-коммунальный комплекс, энергосбережение и повышение энергоэффективности на территории Прокопьевского муниципального округа» на 2021-2027 годы</t>
  </si>
  <si>
    <t xml:space="preserve">На 2025 год финансирование муниципальной программы «Жилищно-коммунальный комплекс, энергосбережение и повышение энергоэффективности на территории Прокопьевского муниципального округа» исполнено в сумме 824 276,8 тыс. руб. 
На 01.01.2026 г. выполнение программы составило 97,68%. Неисполнение программы в размере 19 534,9 тыс. руб. связано с тем, что акты выполненных работ были произведены на меньшую сумму, чем планировалось. 
 В рамках программы были проведены:
- строительство, реконструкция, модернизация и ремонт объектов теплоснабжения в п.ст. Терентьевская, с. Большая Талда, п. Новосафоновский, с. Верх-Егос, п. Новостройка - 3,2 км на сумму 13 112,8 тыс. руб.(МБ — 1 908.5 тыс. руб., ОБ — 6 109,9 тыс. руб., внебюджетные источники — 5 094,4 тыс. руб.); 
- строительство, реконструкция (модернизация) и замена объектов питьевого водоснабжения в рамках реализации федерального проекта «Чистая вода» п. Трудармейский, пгт Краснобродский, п. Артышта, п. Тыхта, п. Бурлаки, п.ст. Углерод, д. Алексеевка, с. Терентьевское, п. Тайбинка - 5,7 км на сумму 2 496,9 тыс. руб из внебюджетных средств;
- строительство, реконструкция, модернизация и ремонт 6,8 км объектов водоотведения в пгт Краснобродский и п. Новосафоновский  на сумму 305 485,4 тыс. руб.(МБ — 52 491,4 тыс. руб., ОБ — 198 986,7 тыс. руб., ФБ — 53 880,4 тыс. руб., внебюджетные источники — 126,9 тыс. руб.);
- замена тепловых сетей с применением эффективных технологий по тепловой изоляции; замена ветхих водопроводных сетей; замена ветхих канализационных сетей на сумму 792,7 тыс. руб. из местного бюджета.</t>
  </si>
  <si>
    <t xml:space="preserve">Средства юридических и физических лиц</t>
  </si>
  <si>
    <t xml:space="preserve">Муниципальная программа «Эффективное муниципальное управление» на 2023-2027 годы</t>
  </si>
  <si>
    <t xml:space="preserve">В 2025 году финансирование на реализацию муниципальной программы «Эффективное муниципальное управление» на 2023-2027 годы» предусмотрено 168 141,8 тыс. рублей.
На 01.01.2026 г. выполнение программы составило 100 %.
За 2025 год в рамках программы были произведены:
- закупка канцелярских и хозяйственных товаров для нужд администрации, закупка МФУ  на сумму 14 701,4 тыс. руб.; 
- закупка коммунальных услуг, услуг аутсорсинга по уборке наружных территорий, техническое обслуживание пожарной сигнализации, видеонаблюдения, услуг дератизации здания, типографские услуг  на сумму 6 797,4 тыс. руб.;
- приобретение ГСМ, ТО автомобилей, страхование КАСКО и ОСАГО на сумму 4 494,8 тыс. руб..
В течение 2025 года в округе проведены районные мероприятия, посвященные дню района, дню шахтера, дню победы и т.д. с вручением памятных подарков и наград на сумму 32 526,4 тыс. рублей, в т.ч. поощрение граждан — 29 237,5 тыс. руб.: присвоение почетного звания «Человек года», поощрение медалью «Благодарение матери», медалью «За любовь к родной земле» и др.</t>
  </si>
  <si>
    <t xml:space="preserve">Муниципальная программа «Жилье» на 2023-2027 годы</t>
  </si>
  <si>
    <t xml:space="preserve">На реализацию программы в 2025 году было направлено 78 331,7  тыс. руб., из них исполнено 76 484,9  тыс. руб. Выполнение программы составляет 97,64%. 
По национальному проекту "Инфраструктура для жизи" регионального проекта "Жилье" по мероприятию «Переселение граждан из аварийного жилищного фонда, признанного таковым после 01.01.2017», в рамках реализации региональной адресной программы «Переселение граждан из многоквартирных домов, признанных после 01.01.2017 в установленном порядке аварийными и подлежащими сносу или реконструкции» на 2025-2026 годы», утвержденной постановлением Правительства Кемеровской области-Кузбасса от 11.09.2025 № 561» из доведенного Минстроем Кузбасса лимита в размере 4 295,3 тыс. руб. (средства Фонда развития территорий) по этапу 2025-2026 гг. на расселение двух жилых помещений из многоквартирного дома, признанного в установленном законном порядке аварийным и подлежащим сносу освоено 2 448,5 тыс. руб., расселена одна квартира. Разница в размере 1 846,8 тыс. руб. будет включена в первую редакцию закона Кемеровской области - Кузбасса от 10.12.2025 № 161-ОЗ «Об областном бюджете на 2026 год и на плановый период 2027 и 2028 годов» и доведена до Прокопьевского муниципального округа в 2026 году, с целью расселения второй квартиры.
 В результате данной муниципальной программы было предоставлено (приобретено) 2 294,7 квадратных метров жилья. Это позволило обеспечить жильем 49 семей, в том числе:
- 19 жилых помещений общей площадью 628 кв м предоставлено гражданам по категории «лица из числа детей-сирот и детей, оставшихся без попечения родителей» по договорам найма специализированных жилых помещений  на сумму 34 647,7 тыс. руб., в т.ч. МБ — 527,4 тыс. руб.;
 - 3 жилых помещения общей площадью 162,1 кв м предоставлено гражданам, состоящим на учете нуждающихся в законном порядке признанными малоимущими, по договорам социального найма на сумму 1 343,3 тыс. руб. из местного бюджета;
- 11 служебных жилых помещений общей площадью 577,6 кв м предоставлено специалистам бюджетной сферы Прокопьевского муниципального округа, по договорам специализированного (служебного) найма;
- 15 жилых помещений общей площадью 882,9 кв м приобретено молодыми семьями в рамках реализации мероприятия «Предоставление социальных выплат молодым семьям на приобретение жилого помещения или создание объекта индивидуального жилищного строительства» на сумму 38 045,4 тыс. руб., в т.ч. МБ — 6 590,5 тыс. руб.;
- 1 жилое помещение общей площадью 44,1 кв м предоставлено в рамках реализации региональной адресной программы по переселению граждан из аварийного жилого фонда  на сумму 2 448,5 тыс. руб. из фонда.</t>
  </si>
  <si>
    <t xml:space="preserve">Муниципальная программа «Социальная поддержка населения Прокопьевского муниципального округа» на 2021-2027 годы</t>
  </si>
  <si>
    <t xml:space="preserve">На реализацию программы в 2025 году было направлено 179 515,6  тыс. руб., из них исполнено 176 909,9  тыс. руб. 
Исполнение программы выполнено на 98,55%. Невыполнение составили средства областного бюджета, за счет меньшего количества обратившихся за мерами социальной поддержки. 
Единовременную материальную помощь получили 180 граждан оказавшиеся в трудной жизненной ситуации, малообеспеченные семьи, многодетные матери при рождении 3-го и последующих детей на сумму 1 910,3 тыс. руб. из местного бюджета.
За счет безвозмездных поступлений в бюджет — 610,7 тыс. руб., была оказана социальная помощь и организованы мероприятия для ветеранов Великой Отечественной войны 1941-1945 годов.
На социальную поддержку семей с детьми, куда входит оздоровление, материальная помощь, социальная помощь, выделено 34 753,8 тыс. руб., в т.ч. МБ - 3 154,7 тыс. руб.
В 2025 году все меры социальной поддержки сохранены в полном объеме. Меры социальной поддержки за счет местного, областного и федерального бюджета предоставлялись исходя из фактической потребности.</t>
  </si>
  <si>
    <t xml:space="preserve">Муниципальная программа «Доступная среда» на 2021-2027 годы</t>
  </si>
  <si>
    <t xml:space="preserve">В 2025 году по муниципальной программе «Доступная среда» было освоено 95,6 тыс. рублей из бюджета Прокопьевского муниципального округа, из них на:
1. Организацию  и проведение ежегодного  конкурса декоративно-прикладного творчества для детей-инвалидов, с приобретением поощрительных призов — 55,0 тыс.рублей;
2. Замену табличек и кнопки вызова в учреждениях культуры — 31,7 тыс.руб.;
3. Оснащение МБОУ «Шарапская СОШ»: приобретение ходунков с сиденьем и корзиной — 8,9 тыс. руб.</t>
  </si>
  <si>
    <t xml:space="preserve">Муниципальная программа «Безопасность дорожного движения в Прокопьевском муниципальном округе» на 2018-2027 годы»</t>
  </si>
  <si>
    <t xml:space="preserve">На 2025 год финансирование на реализацию муниципальной программы «Безопасность дорожного движения в Прокопьевском муниципальном округе» на 2018-2027 годы» предусмотрено в сумме 201 070,6 тыс. руб., фактическое исполнение 201 064,8 тыс. руб. Разница в 5,8 тыс. руб. сложилась по мероприятию «Обслуживание системы ГЛОНАСС (движение школьных автобусов) и РНИС», т. к. счета за декабрь 25г. были выставлены в январе 26г.
В рамках программы:
- проведена отсыпка дорог за счет средств местного бюджета на сумму 1 795,2 тыс. руб. Приобретена техническа соль (галит) противогололедный реагент – 80 тонн, галит концентрат минеральный в МКР — 40 тонн. Приобретен щебня светло серого цвета фракции 0-10 в объеме 680 куб. м., поставка противогололедных материалов  (песок, соль, песко-соленная смесь и т.д. 173 т));
- установлено пешеходное ограждение в  пгт. Краснобродский за счет средств местного бюджета на сумму  107,9 тыс. руб.;
- установлено 108 дорожных знаков и 130 стоек за счет средств местного бюджета на сумму 423,8 тыс. руб.;            
- выполнен текущий ремонт асфальтобетонного покрытия дорог, ямочный ремонт дорог Прокопьевского муниципального округа на сумму 25 546,5 тыс. руб. из местного бюджета;
- обеспечение дорожной деятельности в отношении автомобильных дорог общего пользования местного значения и искусственных дорожных сооружений в рамках национального проекта "Инфраструктура для жизни" регионального проекта "Региональная и местная дорожная сеть" на сумму 57 547,50 тыс. руб. (ОБ - 46 038,00 тыс. руб., МБ - 11 509,50 тыс. руб.);
- чистка дорог, сезонное содержание дорог (уборка снега+ГСМ на Трудармейский участок МКУ УДЖНП ПМР), приобретено 3  остановочных павильона. Выделено из местного бюджета 75 870,8 тыс. руб.;
- выполнение работ по устройству и содержанию уличного освещения (приобретены светодиодные светильники 250 шт. и провод) на сумму 38 245,0 тыс. руб. за счет местного бюджета.</t>
  </si>
  <si>
    <t xml:space="preserve">Муниципальная программа «Управление муниципальными финансами Прокопьевского муниципального округа» на 2022-2027 годы</t>
  </si>
  <si>
    <t xml:space="preserve">На реализацию программы в 2025 году было направлено 21 202,3 тыс. руб., из них исполнено 21 179,9 тыс. руб. Исполнение программы выполнено на 99,89%. 
В результате муниципальной программы реализовано 5 инициативных проектов на 5 сельских территориях на сумму 4 420,5 тыс. руб. (МБ — 1 768,2 тыс. руб., ОБ — 2 210,2 тыс. руб., средства юридических и физических лиц — 442,1 тыс. руб.). Из них:
- 3 проекта по благоустройству территории захоронений (д. Малая Талда, п. Ивановка, с. Оселки), 
- 1 проект по благоустройству территории для отдыха (п. Трудармейский), 
- 1 проект по благоустройству школьной территории (с. Михайловка, МБОУ «Михайловская основная общеобразовательная школа»).
Так же, на обеспечение деятельности финансового органа, было выделено 16 535,7 тыс. руб. из местного бюджета (оплата труда, приобретение канцелярских принадлежностей, расходных материалов для оргтехники, ГСМ, и пр.).
Все мероприятия, предусмотренные программой исполнены, кредиторской задолженности по финансовому обеспечению мероприятий не имеется.
Фактические расходы по 3 проектам меньше плановых на 22,4 тыс. руб., за счет уточнения объемов выполненных работ.
Невыполнение целевого показателя «Темп роста объема налоговых и неналоговых доходов бюджета» связано с кризисом в угольной отрасли Кузбасса. Падение цен на уголь на мировом рынке, ограничения на его вывоз, санкции и другие факторы привели к снижению прибыли, к убыткам и приостановлению деятельности угледобывающих предприятий и предприятий, связанных с угольной промышленностью. </t>
  </si>
  <si>
    <t xml:space="preserve">Муниципальная программа «Развитие сельского хозяйства Прокопьевского муниципального округа» на 2022-2027 годы»</t>
  </si>
  <si>
    <r>
      <rPr>
        <sz val="14"/>
        <color rgb="FF000000"/>
        <rFont val="Times New Roman"/>
        <family val="1"/>
        <charset val="204"/>
      </rPr>
      <t xml:space="preserve">На реализацию программы в 2025 году было направлено 26 873,7 тыс. руб. Исполнение программы выполнено на 100%. Итогом реализации муниципальной программы развития сельского хозяйства стало небольшое снижение</t>
    </r>
    <r>
      <rPr>
        <sz val="14"/>
        <color rgb="FFFF0000"/>
        <rFont val="Times New Roman"/>
        <family val="1"/>
        <charset val="204"/>
      </rPr>
      <t xml:space="preserve"> </t>
    </r>
    <r>
      <rPr>
        <sz val="14"/>
        <color rgb="FF000000"/>
        <rFont val="Times New Roman"/>
        <family val="1"/>
        <charset val="204"/>
      </rPr>
      <t xml:space="preserve">динамики показателей в отрасли растениеводства и животноводства:
- в связи с избыточным увлажнением почвы и введения режима ЧС на территории Кемеровской области 1 542 га технических культур остались не убраны, что снизило среднюю урожайность на 4 ц/га; 
- снижение объема внесения минеральных удобрений в расчете на 1 га посевной площади в связи с увеличением доли предприятий,полностью или частично использующих органические удобрения;
- площадь посева составила 64,3 тыс. га, что больше прошлого года на 1,2 тыс. га;
- снижение производства молока на 0,6% в связи с переориентацией двух хозяйств с молочного на мясное животноводство.
На поддержку производства сельскохозяйственной продукции из местного бюджета было выделено 12 000,0 тыс. руб.
Подготовлены проекты межевания земельных участков и проведения кадастровых работ на сумму 590,0 тыс. руб. (ФБ — 363,4 тыс. руб., ОБ — 108,6 тыс. руб., МБ — 118,0 тыс. руб.).
 На поощрение передовиков производства сельскохозяйственных предприятий и участие в сельскохозяйственных выставках-ярмарках было выделено из местного бюджета 51,2 тыс. руб.</t>
    </r>
  </si>
  <si>
    <t xml:space="preserve">Муниципальная программа «Культура Прокопьевского муниципального округа» на 2024-2027 годы</t>
  </si>
  <si>
    <t xml:space="preserve">По состоянию на 01.01.2026 года кассовые расходы по программе «Культура Прокопьевского муниципального округа» на 2025 год за счет всех источников составляют 636 601,8 тыс. руб. (исполнение программы на 96,7%).
Все целевые показатели (индикаторы) за 2025 год выполнены, кроме одного (Доля отличников учебы организаций дополнительного образования в сфере культуры, получивших губернаторскую стипендию). Выплата производилась по потребности. 
Не освоенные средства программы - 21 703,0 тыс. руб., возвращены в местный бюджет.
В рамках муниципальной программы было проведено:
- в учреждениях дополнительного образования МБУ «ДО ДМШ №49», МБУ «ДО ДМШ №77», МБУ «ДО ДШИ №62» по дополнительным общеразвивающим и дополнительным предпрофессиональным программам прошли обучение 536 человек, из которых 188 за успехи в учебе получили губернаторскую стипендию;
- улучшена материально-техническая база МАУ «КДЦ» на сумму 3 206,7 тыс. руб. (МБ — 2 545,6 тыс. руб., средства юридических и физических лиц — 661,1 тыс. руб.), приобретены: звуковое оборудование, электро и бензоинструмент, световые вывески и баннеры, офисная мебель и техника, сценическая обувь, огнетушители, элементы оформления и декора мероприятий;
- произведена оплата за  текущий ремонт фасада СДК п. Ясная поляна, отмостков здания ДК с. Верх-Егос, помещений СДК п. Смышляево за счет средств местного бюджета на сумму 6 892,1 тыс. руб.;
- в рамках национального проекта "Туризм и гостеприимство" на развитие туризма было направлено 175 450,3 тыс. руб. (МБ — 41 903,2 тыс. руб., средства юридических и физических лиц — 133 547,1 тыс. руб.). Проведены следующие мероприятия: • Фестиваль-конкурс шансона «У нас на районе»; • Народные гулянья в рамках проекта «Культурный бренд сельских поселений»; • Муниципальный фольк-проект «Традиции купальской старины»; • Всероссийский марафон «Земля спорта»; • Фестиваль фольклора и традиций в рамках Единого дня фольклора в России; • Гастрономический фестиваль «Пельмень-Фест»), в результате которых увеличилось количество туристов, посетивших Прокопьевский муниципальный округ за 2025 год (6,6 тыс. чел.).
Посещение культурно-массовых мероприятий в 2025 г. увеличилось на 0,28%, в сравнении с 2024 г., а посещение библиотек выросло на 0,41%, в сравнении с 2024 г. Прирост туристического потока в 2025 г. составил 1,06%.</t>
  </si>
  <si>
    <t xml:space="preserve">Муниципальная программа «Образование» Прокопьевского муниципального округа на 2021-2027 годы</t>
  </si>
  <si>
    <t xml:space="preserve">  Расходы программы за 2025 г. составили 2 255 605,1 млн. руб. Исполнение составило 99,45%. Экономия в сумме 12 498,9 тыс. руб. сложилась по следующим причинам:  уход на больничные сотрудников, уменьшения количества получателей соц. поддержки и премии отличникам, снижение затрат на оплату коммунальных услуг. 
  В рамках данной программы в учреждениях Прокопьевского муниципального округа реализуются инновационные программы, применяются различные технологии и методики обучения с целью повышения качества образования. В округе отсутствуют общеобразовательные учреждения, здания которых находятся в аварийном состоянии. 
 - В рамках федерального проекта «Всё лучшее детям», завершен капитальный ремонт и оснащение в Трудармейской школе (затраты в 2025 г. составили 254 084,4 тыс. руб.). Обновлено 600 ученических мест. Реализованы мероприятия по модернизации и капитальному ремонту Яснополянской школы на сумму 110 176,2 тыс. руб..
 - Благодаря участию в федеральном проекте «Педагоги и наставники», в сентябре 2025 г. к работе приступили 13 новых педагогов, в том числе 3 педагога - по программе «Учитель Кузбасса». Сумма средств, выделенных на поддержку педагогов, составила 2,6 млн рублей, в том числе муниципального бюджета  900 тыс. рублей.
 - В рамках национального проекта «Семья» было выделено 8 738,9 тыс. руб. на меры социальной поддержки многодетных семей;
 - Для организации безопасного подвоза учащихся Новосафоновская и Бурлаковская школы получили новые школьные автобусы.
 - В образовательных учреждениях проведен большой комплекс мероприятий по пожарной безопасности (выделено 16,0 млн рублей).
 - За счет средств местного бюджета были приобретены: 14 флагштоков; форма для воспитанников центра «Вектор» и квадрокоптер; в учреждения общего образования приобретены учебники.
  Для оценки эффективности реализации муниципальной программы «Образование» все двадцать семь показателей выполнены. </t>
  </si>
  <si>
    <t xml:space="preserve">Муниципальная программа «Развитие и поддержка субъектов малого и среднего предпринимательства в Прокопьевском муниципальном округе» на 2020-2027 годы</t>
  </si>
  <si>
    <t xml:space="preserve">В 2025 г. финансирование программы составило 3 565,0 тыс. руб. Денежные средства освоены на 100%.
В рамках федерального проекта «Малое и среднее предпринимательство и поддержка индивидуальной предпринимательской инициативы» оказывается финансовая поддержка. ПЗПК «Нива» предоставлена субсидия (3 565,0 тыс. руб.) за доставку социально-значимых товаров в отдаленные малонаселенные пункты.
По итогам 2025  года на территории округа открыто 277 новых предприятий, создано 286 рабочих мест.
На 01.01.2026 года общее количество субъектов малого и среднего предпринимательства возросло на 30 % и составило 3645 субъектов (в т.ч. 2774 самозанятые), по сравнению с аналогичным периодом — 2804 субъектов (в т.ч. 2021 самозанятые). Среднесписочная численность работников малых и средних предприятий увеличилась на 12,8 % и составила 2516 человек по сравнению с аналогичным периодом (2230 человек).
Число субъектов малого и среднего предпринимательства на 10 тыс. человек населения  на 01.01.2026 г.  составила 203,69 единицы (в 2024 г. - 181,25).
 Доля среднесписочной численности работников  (без внешних совместителей)  малых предприятий в среднесписочной численности работников  (без внешних совместителей) всех организаций и предприятий на 01.01.2026 г. составила 10,23 (план на 2025 г. – 9,23). 
 Оборот продукции (услуг) производимой малыми предприятиями, в том числе микропредприятиями и индивидуальными предпринимателями за 2025 год составил 6 783 млн руб. (план на 2025 г. - 6 776 млн руб.).</t>
  </si>
  <si>
    <t xml:space="preserve">Муниципальная программа «Молодёжь и спорт Прокопьевского муниципального округа» на 2023-2027 годы»</t>
  </si>
  <si>
    <t xml:space="preserve">В 2025 г. финансирование программы составило 9 525,8 тыс. руб. Денежные средства освоены на 100%.
В рамках программы в Прокопьевском муниципальном округе было проведено:
- в рамках национального проекта «Молодежь и дети», федерального проекта «Все лучшее - детям» проведено строительство стадиона, оборудование беговых дорожек и спортивных площадок на территории школы п. Трудармейский на сумму 659,3 тыс. руб. (МБ - 159,3 тыс. руб., ОБ — 500,0 тыс. руб.); 
- в рамках регионального проекта «Формирование комфортной городской среды»)оборудована спортивная площадка с резиновым покрытием в сквере «Молодежный» пгт. Краснобродский и волейбольная площадка на пляже за счет местного бюджета на сумму  97,3 тыс. руб.;
- оборудование площадок для мини-футбола и волейбола в п. Тихоновке Терентьевского т/о, за счет местного бюджета 150,0 тыс руб.;
-в рамках регионального проекта «Твой Кузбасс — твоя инициатива» проведена реконструкция стадиона с. Михайловка.
По итогам проделанной работы в 2025 году доля населения, систематически занимающихся физической культурой и спортом выросла более, чем на 0,3% и составила 66,9% (в 2024 году – 66,6%).
Уровень обеспеченности граждан спортивными сооружениями исходя из единовременной пропускной способности в 2025 году — 123% (в 2024 году -  122,6%).
В 2025 году организованы и проведены 167 физкультурно-оздоровительных и спортивных мероприятий (в т.ч. 26 региональных), в которых приняли участие более 26 тыс. человек.</t>
  </si>
  <si>
    <t xml:space="preserve">Муниципальная программа «Повышение эффективности деятельности комитета по управлению муниципальной собственностью Прокопьевского муниципального округа» на 2023-2027 годы</t>
  </si>
  <si>
    <t xml:space="preserve">В 2025 году на реализацию программы "Повышение эффективности деятельности комитета по управлению муниципальной собственностью Прокопьевского муниципального округа" было выделено 31 507,5 тыс. рублей из местного бюджета. Исполнение программы составляет 97,74%.
Кассовые расходы составили 30 796,0 тыс. руб. по следующим статьям расхода:
- 4 682,5 тыс. руб - оплата по мировому соглашению МУП ПМР «Тепломир», МУП «Гарант»;
- 4 259,2 тыс. руб - оплата за коммунальные услуги;
- 455,2 тыс. руб - оценка муниципального имущества;
- 21 399,1 тыс. руб – заработная плата, налоги.
Экономия составила 711,5 тыс. руб. за счет сокращения вышеперечисленных расходов.</t>
  </si>
  <si>
    <t xml:space="preserve">Муниципальная программа «Совершенствование вопросов гражданской обороны, защиты населения и территории Прокопьевского муниципального округа от чрезвычайных ситуаций мирного и военного времени» на 2023-2027 годы</t>
  </si>
  <si>
    <t xml:space="preserve">Всего: </t>
  </si>
  <si>
    <t xml:space="preserve">На 2025 год финансирование муниципальной программы "Совершенствование вопросов гражданской обороны, защиты населения и территории Прокопьевского муниципального округа от чрезвычайных ситуаций мирного и военного времени" предусмотрено 33 857,5 тыс. рублей, исполнение 99,94%. Экономия в размере 20,0 тыс. руб. сложилась по мероприятию предупреждения и ликвидации ЧС. 
В рамках программы были проведены:
- техническое и сервисное обслуживание муниципальной автоматизированной системы оповещения населения за счет средств местного бюджета на сумму 3 611,5 тыс. руб.;
- техническое обслуживание и планово-предупредительный ремонт территориальной системы оповещения на сумму 15 320,0 тыс. руб (МБ — 3 064,0 тыс. руб., ОБ — 12 256,0 тыс. руб.);
- установка опор оповещения в 7 населенных пунктах за счет местного бюджета на сумму  221,8 тыс. руб.;
- изготовление стендов для оснащения учебно-консультационных пунктов «Уголок гражданской обороны» в количестве 13 шт. за счет местного бюджета на сумму 23,4 тыс. руб.;
- разработка и изготовление аншлагов, памяток, брошюр, пособий, стендов, журналов по вопросам ГО и ЧС, ОПБ, с учетом рисков, характерных для территории округа (46 000 шт.) за счет местного бюджета на сумму 74,8 тыс. руб.;
- приобретены спасательные средства в количестве 38 шт. и противопожарные инструменты в количестве 48 шт., за счет местного бюджета на сумму 318,5 тыс. руб.;
- установка, ремонт, техническое обслуживание систем видеонаблюдения за счет местного бюджета на сумму 2 180,6 тыс. руб.
По состоянию на 1 января 2026 года запланированные мероприятия выполнены на 95,5%. По одному показателю количество погибших людей на пожарах на территории округа  превысило плановое значение.</t>
  </si>
  <si>
    <t xml:space="preserve">Муниципальная программа «Поддержка здравоохранения Прокопьевского муниципального округа» на 2020-2027 годы</t>
  </si>
  <si>
    <t xml:space="preserve">На реализацию программы "Поддержка здравоохранения Прокопьевского муниципального округа" в 2025 году было выделено 1 390,8 тыс. руб. 
Укомплектованность врачами на сегодняшний день составляет 95,4 %, средними медработниками – 95,1%. На решение проблемы в рамках проекта «Обеспечение медицинских организаций квалифицированными кадрами» направлены единовременные выплаты за счет средств муниципального бюджета медицинским работникам со стажем работы более 5 лет, приехавшие работать в округ по 500 тыс. рублей каждому и  так же им предоставляется жилье. 
Меры социальной поддержки молодых специалистов при трудоустройстве после окончания высшего учебного заведения — 100,0 тыс. руб., среднего учебного заведения — 70,0 тыс. руб. получили 3 медицинских работника. 
Для привлечения и закрепления кадров ЦРБ:
- участвует в ярмарках вакансий,
- ведет разъяснительную работу среди выпускников медицинского колледжа.
Не выполнен один целевой показатель «Обеспеченность населения врачами». Невыполнение сложилось за счет увольнения специалистов в связи с выходом на пенсию и переездом в другие регионы, на чьи рабочие места никто не трудоустроился.</t>
  </si>
  <si>
    <t xml:space="preserve">Муниципальная программа «Профилактика терроризма и противодействия экстремизму на территории Прокопьевского муниципального округа» на 2023-2027 годы</t>
  </si>
  <si>
    <t xml:space="preserve">На 2025 год финансирование муниципальной программы предусмотрено в сумме 75 018,5 тыс. рублей, исполнение составило 75 012,1 тыс. рублей. Разница в 6,4 тыс. рублей связана с экономией за обслуживание системы видеонаблюдения.
В рамках программы были проведены мероприятия:
1. Обслуживание систем видеонаблюдения, кнопок экстренного вызова полиции, за счет местного бюджета на сумму 63 412,1 тыс. руб.;
2. Установка средств видеонаблюдения, системы контроля доступа, системы оповещения, металлоискателей на сумму 11 600,0 тыс. руб. (МБ — 2 320,0 тыс. руб., ОБ — 9 280,0 тыс. руб.).
По состоянию на 1 января 2026 года все запланированные мероприятия выполнены на 100%.</t>
  </si>
  <si>
    <t xml:space="preserve">Муниципальная программа «Профилактика распространения наркомании в Прокопьевском муниципальном округе» на 2021-2027 годы</t>
  </si>
  <si>
    <r>
      <rPr>
        <sz val="14"/>
        <color rgb="FF000000"/>
        <rFont val="Times New Roman"/>
        <family val="1"/>
        <charset val="204"/>
      </rPr>
      <t xml:space="preserve">На 2025 год финансирование муниципальной программы «Профилактика распространения наркомании в Прокопьевском муниципальном округе» предусмотрено в сумме 140 тыс. рублей. Исполнение составило 100%. Расходы осуществлялись  за счет средств местного бюджета: 
-  на организацию и проведение муниципальных антинаркотических акций и мероприятий выделено 75 000 рублей; 
-  на организацию и проведение муниципальной и профилактической акции  "Призывник", "Будущее без наркотиков", "День здоровья"выделено 65</t>
    </r>
    <r>
      <rPr>
        <sz val="14"/>
        <color rgb="FFFFFFFF"/>
        <rFont val="Times New Roman"/>
        <family val="1"/>
        <charset val="204"/>
      </rPr>
      <t xml:space="preserve">1</t>
    </r>
    <r>
      <rPr>
        <sz val="14"/>
        <color rgb="FF000000"/>
        <rFont val="Times New Roman"/>
        <family val="1"/>
        <charset val="204"/>
      </rPr>
      <t xml:space="preserve">000 рублей. Все целевые показатели выполнены на 100%</t>
    </r>
  </si>
  <si>
    <t xml:space="preserve">Муниципальная программа «Благоустройство и формирование комфортной городской среды на территории Прокопьевского муниципального округа» на 2023-2027 годы</t>
  </si>
  <si>
    <t xml:space="preserve">На 2025 г. исполнение программы составило 236 327,8 тыс. руб. (99,96%). Экономия программы на 102,4 тыс. руб. сложилась по благоустройству и озеленению дворовых территорий, а так же по материально-техническому обеспечению.
В рамках программы в 2025 г. были проведены следующие мероприятия:
- в рамках реализации федерального проекта «Формирование комфортной городской среды» благоустроен Сквер «Молодежный» в пгт. Краснобродский  на сумму 25 384,5 тыс. руб и благоустроен парк Победы в пгт. Краснобродский на сумму 13 930,3 тыс. руб;
- обустроено 189 детских и спортивных площадок для отдыха на сумму 1 620,8 тыс. руб.,
- оформлено 12 санитарно-защитных зон кладбищ на сумму 6 553,1 тыс. руб.,
- закуплено саженцев для озеленения Прокопьевского муниципального округа в количестве 19280 шт.;
- произведена вырубка аварийных деревьев на территории округа в количестве 10 деревьев.</t>
  </si>
  <si>
    <t xml:space="preserve">Муниципальная программа «Реализация государственной и национальной политики в Прокопьевском муниципальном округе» на 2024-2027 годы</t>
  </si>
  <si>
    <t xml:space="preserve">На 2025 год финансирование программы составило 1 130,7 тыс. рублей местного бюджета, исполнение 100%.  
В рамках мероприятий программы с целью укрепления дружбы между представителями различных национальностей на территории округа проведены мероприятия за счет средств местного бюджета на сумму 1 030,7 тыс. руб., приуроченных к государственным праздникам и памятным датам в истории народов России, таких как:
-международный день родного языка;
-день Победы;
-день славянской письменности и культуры;
-муниципальный проект «Новый год для всех и каждого»;
-межпоселенческий проект «Ночь перед Рождеством»;
-национальная елка в СДК п.Новосафоновский - «Традиции Дедов Морозов». 
В рамках реализации федерального проекта «Мы вместе (Воспитание гармонично развитой личности)» организованы и проведены спортивные мероприятия по сохранению национальных видов спорта: 
-массовая лыжная гонка «Лыжня России»; 
-областные соревнования по катанию «Трудармейский конек».
Средства областного бюджета — 100,0 тыс. руб., были направлены на мероприятие этнокультурного развития наций и народностей.
Количество посещений данных мероприятий составило 254,8 тыс. человек.
По состоянию на 1 января 2026 года все запланированные мероприятия выполнены на 100%.</t>
  </si>
</sst>
</file>

<file path=xl/styles.xml><?xml version="1.0" encoding="utf-8"?>
<styleSheet xmlns="http://schemas.openxmlformats.org/spreadsheetml/2006/main">
  <numFmts count="5">
    <numFmt numFmtId="164" formatCode="General"/>
    <numFmt numFmtId="165" formatCode="#,##0.00"/>
    <numFmt numFmtId="166" formatCode="#,##0"/>
    <numFmt numFmtId="167" formatCode="0.00"/>
    <numFmt numFmtId="168" formatCode="General"/>
  </numFmts>
  <fonts count="12">
    <font>
      <sz val="11"/>
      <color rgb="FF000000"/>
      <name val="Calibri"/>
      <family val="2"/>
      <charset val="1"/>
    </font>
    <font>
      <sz val="10"/>
      <name val="Arial"/>
      <family val="0"/>
    </font>
    <font>
      <sz val="10"/>
      <name val="Arial"/>
      <family val="0"/>
    </font>
    <font>
      <sz val="10"/>
      <name val="Arial"/>
      <family val="0"/>
    </font>
    <font>
      <sz val="12"/>
      <color rgb="FF000000"/>
      <name val="Times New Roman"/>
      <family val="1"/>
      <charset val="204"/>
    </font>
    <font>
      <sz val="14"/>
      <color rgb="FF000000"/>
      <name val="Times New Roman"/>
      <family val="1"/>
      <charset val="204"/>
    </font>
    <font>
      <b val="true"/>
      <sz val="16"/>
      <color rgb="FF000000"/>
      <name val="Times New Roman"/>
      <family val="1"/>
      <charset val="204"/>
    </font>
    <font>
      <b val="true"/>
      <sz val="14"/>
      <color rgb="FF000000"/>
      <name val="Times New Roman"/>
      <family val="1"/>
      <charset val="204"/>
    </font>
    <font>
      <b val="true"/>
      <sz val="12"/>
      <color rgb="FF000000"/>
      <name val="Times New Roman"/>
      <family val="1"/>
      <charset val="204"/>
    </font>
    <font>
      <b val="true"/>
      <sz val="14"/>
      <name val="Times New Roman"/>
      <family val="1"/>
      <charset val="204"/>
    </font>
    <font>
      <sz val="14"/>
      <color rgb="FFFF0000"/>
      <name val="Times New Roman"/>
      <family val="1"/>
      <charset val="204"/>
    </font>
    <font>
      <sz val="14"/>
      <color rgb="FFFFFFFF"/>
      <name val="Times New Roman"/>
      <family val="1"/>
      <charset val="204"/>
    </font>
  </fonts>
  <fills count="4">
    <fill>
      <patternFill patternType="none"/>
    </fill>
    <fill>
      <patternFill patternType="gray125"/>
    </fill>
    <fill>
      <patternFill patternType="solid">
        <fgColor rgb="FFFFFFFF"/>
        <bgColor rgb="FFFFFFCC"/>
      </patternFill>
    </fill>
    <fill>
      <patternFill patternType="solid">
        <fgColor rgb="FFBFBFBF"/>
        <bgColor rgb="FFCCCCFF"/>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5" fontId="4"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true" applyAlignment="true" applyProtection="true">
      <alignment horizontal="general" vertical="bottom" textRotation="0" wrapText="true" indent="0" shrinkToFit="false"/>
      <protection locked="true" hidden="false"/>
    </xf>
    <xf numFmtId="165" fontId="4" fillId="0" borderId="0" xfId="0" applyFont="true" applyBorder="true" applyAlignment="true" applyProtection="true">
      <alignment horizontal="general" vertical="bottom" textRotation="0" wrapText="true" indent="0" shrinkToFit="false"/>
      <protection locked="true" hidden="false"/>
    </xf>
    <xf numFmtId="164" fontId="5" fillId="0" borderId="0" xfId="0" applyFont="true" applyBorder="true" applyAlignment="true" applyProtection="true">
      <alignment horizontal="right" vertical="center" textRotation="0" wrapText="true" indent="0" shrinkToFit="false"/>
      <protection locked="true" hidden="false"/>
    </xf>
    <xf numFmtId="164" fontId="4" fillId="2" borderId="0" xfId="0" applyFont="true" applyBorder="fals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5" fontId="7" fillId="0"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center" vertical="bottom" textRotation="0" wrapText="true" indent="0" shrinkToFit="false"/>
      <protection locked="true" hidden="false"/>
    </xf>
    <xf numFmtId="166" fontId="8" fillId="0" borderId="1" xfId="0" applyFont="true" applyBorder="true" applyAlignment="true" applyProtection="true">
      <alignment horizontal="center" vertical="bottom"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5" fontId="4" fillId="2" borderId="0" xfId="0" applyFont="true" applyBorder="fals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5" fontId="5" fillId="0" borderId="1" xfId="0" applyFont="true" applyBorder="true" applyAlignment="true" applyProtection="true">
      <alignment horizontal="center" vertical="center" textRotation="0" wrapText="true" indent="0" shrinkToFit="false"/>
      <protection locked="true" hidden="false"/>
    </xf>
    <xf numFmtId="165" fontId="4" fillId="2" borderId="0" xfId="0" applyFont="true" applyBorder="false" applyAlignment="true" applyProtection="true">
      <alignment horizontal="general" vertical="bottom" textRotation="0" wrapText="true" indent="0" shrinkToFit="false"/>
      <protection locked="true" hidden="false"/>
    </xf>
    <xf numFmtId="164" fontId="4" fillId="3" borderId="1" xfId="0" applyFont="true" applyBorder="true" applyAlignment="true" applyProtection="true">
      <alignment horizontal="center" vertical="center" textRotation="0" wrapText="true" indent="0" shrinkToFit="false"/>
      <protection locked="tru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4" fillId="3" borderId="0" xfId="0" applyFont="true" applyBorder="false" applyAlignment="true" applyProtection="true">
      <alignment horizontal="general"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true" indent="0" shrinkToFit="false"/>
      <protection locked="true" hidden="false"/>
    </xf>
    <xf numFmtId="164" fontId="5" fillId="0" borderId="2" xfId="0" applyFont="true" applyBorder="true" applyAlignment="true" applyProtection="true">
      <alignment horizontal="left" vertical="center" textRotation="0" wrapText="true" indent="0" shrinkToFit="false"/>
      <protection locked="true" hidden="false"/>
    </xf>
    <xf numFmtId="164" fontId="8" fillId="2" borderId="0" xfId="0" applyFont="true" applyBorder="false" applyAlignment="true" applyProtection="true">
      <alignment horizontal="general" vertical="bottom" textRotation="0" wrapText="true" indent="0" shrinkToFit="false"/>
      <protection locked="true" hidden="false"/>
    </xf>
    <xf numFmtId="167" fontId="8" fillId="2" borderId="0" xfId="0" applyFont="true" applyBorder="false" applyAlignment="true" applyProtection="true">
      <alignment horizontal="general" vertical="bottom" textRotation="0" wrapText="true" indent="0" shrinkToFit="false"/>
      <protection locked="true" hidden="false"/>
    </xf>
    <xf numFmtId="165" fontId="8" fillId="2" borderId="0" xfId="0" applyFont="true" applyBorder="false" applyAlignment="true" applyProtection="true">
      <alignment horizontal="general" vertical="bottom" textRotation="0" wrapText="true" indent="0" shrinkToFit="false"/>
      <protection locked="true" hidden="false"/>
    </xf>
    <xf numFmtId="167" fontId="4" fillId="2" borderId="0" xfId="0" applyFont="true" applyBorder="false" applyAlignment="true" applyProtection="true">
      <alignment horizontal="general" vertical="bottom" textRotation="0" wrapText="true" indent="0" shrinkToFit="false"/>
      <protection locked="true" hidden="false"/>
    </xf>
    <xf numFmtId="164" fontId="5" fillId="3" borderId="1" xfId="0" applyFont="true" applyBorder="true" applyAlignment="true" applyProtection="true">
      <alignment horizontal="center" vertical="center" textRotation="0" wrapText="true" indent="0" shrinkToFit="false"/>
      <protection locked="true" hidden="false"/>
    </xf>
    <xf numFmtId="165" fontId="9" fillId="0" borderId="1" xfId="0" applyFont="true" applyBorder="true" applyAlignment="true" applyProtection="true">
      <alignment horizontal="center" vertical="center" textRotation="0" wrapText="true" indent="0" shrinkToFit="false"/>
      <protection locked="true" hidden="false"/>
    </xf>
    <xf numFmtId="167" fontId="5" fillId="0" borderId="1" xfId="0" applyFont="true" applyBorder="true" applyAlignment="true" applyProtection="true">
      <alignment horizontal="center" vertical="center" textRotation="0" wrapText="true" indent="0" shrinkToFit="false"/>
      <protection locked="true" hidden="false"/>
    </xf>
    <xf numFmtId="167" fontId="7" fillId="0" borderId="1" xfId="0" applyFont="true" applyBorder="true" applyAlignment="true" applyProtection="tru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6" fontId="7" fillId="0" borderId="1" xfId="0" applyFont="true" applyBorder="true" applyAlignment="true" applyProtection="true">
      <alignment horizontal="center" vertical="center" textRotation="0" wrapText="true" indent="0" shrinkToFit="false"/>
      <protection locked="true" hidden="false"/>
    </xf>
    <xf numFmtId="166" fontId="5" fillId="0" borderId="1" xfId="0" applyFont="true" applyBorder="true" applyAlignment="true" applyProtection="true">
      <alignment horizontal="center" vertical="center" textRotation="0" wrapText="true" indent="0" shrinkToFit="false"/>
      <protection locked="true" hidden="false"/>
    </xf>
    <xf numFmtId="168" fontId="7" fillId="0" borderId="1" xfId="0" applyFont="true" applyBorder="true" applyAlignment="true" applyProtection="true">
      <alignment horizontal="center" vertical="center" textRotation="0" wrapText="true" indent="0" shrinkToFit="false"/>
      <protection locked="true" hidden="false"/>
    </xf>
    <xf numFmtId="164" fontId="5" fillId="0" borderId="0" xfId="0" applyFont="true" applyBorder="true" applyAlignment="true" applyProtection="true">
      <alignment horizontal="left" vertical="center" textRotation="0" wrapText="true" indent="0" shrinkToFit="false"/>
      <protection locked="true" hidden="false"/>
    </xf>
    <xf numFmtId="165" fontId="5" fillId="0" borderId="0" xfId="0" applyFont="true" applyBorder="true" applyAlignment="true" applyProtection="true">
      <alignment horizontal="center" vertical="center" textRotation="0" wrapText="true" indent="0" shrinkToFit="false"/>
      <protection locked="true" hidden="false"/>
    </xf>
    <xf numFmtId="164" fontId="5" fillId="0" borderId="0" xfId="0"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M101"/>
  <sheetViews>
    <sheetView showFormulas="false" showGridLines="true" showRowColHeaders="true" showZeros="true" rightToLeft="false" tabSelected="true" showOutlineSymbols="true" defaultGridColor="true" view="normal" topLeftCell="A37" colorId="64" zoomScale="60" zoomScaleNormal="60" zoomScalePageLayoutView="100" workbookViewId="0">
      <selection pane="topLeft" activeCell="G46" activeCellId="0" sqref="G46"/>
    </sheetView>
  </sheetViews>
  <sheetFormatPr defaultColWidth="9.1484375" defaultRowHeight="15.75" zeroHeight="false" outlineLevelRow="0" outlineLevelCol="0"/>
  <cols>
    <col collapsed="false" customWidth="true" hidden="false" outlineLevel="0" max="1" min="1" style="1" width="1.57"/>
    <col collapsed="false" customWidth="true" hidden="false" outlineLevel="0" max="2" min="2" style="1" width="5.71"/>
    <col collapsed="false" customWidth="true" hidden="false" outlineLevel="0" max="3" min="3" style="1" width="25.52"/>
    <col collapsed="false" customWidth="true" hidden="false" outlineLevel="0" max="4" min="4" style="2" width="22.86"/>
    <col collapsed="false" customWidth="true" hidden="false" outlineLevel="0" max="5" min="5" style="2" width="22.57"/>
    <col collapsed="false" customWidth="true" hidden="false" outlineLevel="0" max="6" min="6" style="2" width="18.14"/>
    <col collapsed="false" customWidth="true" hidden="false" outlineLevel="0" max="7" min="7" style="1" width="168.53"/>
    <col collapsed="false" customWidth="true" hidden="false" outlineLevel="0" max="8" min="8" style="1" width="17.15"/>
    <col collapsed="false" customWidth="true" hidden="false" outlineLevel="0" max="10" min="9" style="1" width="20"/>
    <col collapsed="false" customWidth="false" hidden="false" outlineLevel="0" max="16384" min="11" style="1" width="9.14"/>
  </cols>
  <sheetData>
    <row r="1" customFormat="false" ht="18.75" hidden="false" customHeight="true" outlineLevel="0" collapsed="false">
      <c r="B1" s="3"/>
      <c r="C1" s="4"/>
      <c r="D1" s="4"/>
      <c r="E1" s="4"/>
      <c r="F1" s="4"/>
      <c r="G1" s="5" t="s">
        <v>0</v>
      </c>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customFormat="false" ht="22.5" hidden="false" customHeight="true" outlineLevel="0" collapsed="false">
      <c r="B2" s="7" t="s">
        <v>1</v>
      </c>
      <c r="C2" s="7"/>
      <c r="D2" s="7"/>
      <c r="E2" s="7"/>
      <c r="F2" s="7"/>
      <c r="G2" s="7"/>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customFormat="false" ht="65.3" hidden="false" customHeight="true" outlineLevel="0" collapsed="false">
      <c r="B3" s="8" t="s">
        <v>2</v>
      </c>
      <c r="C3" s="8" t="s">
        <v>3</v>
      </c>
      <c r="D3" s="9" t="s">
        <v>4</v>
      </c>
      <c r="E3" s="9" t="s">
        <v>5</v>
      </c>
      <c r="F3" s="9" t="s">
        <v>6</v>
      </c>
      <c r="G3" s="8" t="s">
        <v>7</v>
      </c>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row>
    <row r="4" customFormat="false" ht="16.5" hidden="false" customHeight="true" outlineLevel="0" collapsed="false">
      <c r="B4" s="8"/>
      <c r="C4" s="8"/>
      <c r="D4" s="9" t="s">
        <v>8</v>
      </c>
      <c r="E4" s="9"/>
      <c r="F4" s="9" t="s">
        <v>9</v>
      </c>
      <c r="G4" s="8"/>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row>
    <row r="5" customFormat="false" ht="15.75" hidden="false" customHeight="false" outlineLevel="0" collapsed="false">
      <c r="B5" s="10" t="n">
        <v>1</v>
      </c>
      <c r="C5" s="10" t="n">
        <v>2</v>
      </c>
      <c r="D5" s="10" t="n">
        <v>3</v>
      </c>
      <c r="E5" s="11" t="n">
        <v>4</v>
      </c>
      <c r="F5" s="11" t="n">
        <v>5</v>
      </c>
      <c r="G5" s="10" t="n">
        <v>6</v>
      </c>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row>
    <row r="6" customFormat="false" ht="22.5" hidden="false" customHeight="true" outlineLevel="0" collapsed="false">
      <c r="B6" s="7" t="s">
        <v>10</v>
      </c>
      <c r="C6" s="7"/>
      <c r="D6" s="7"/>
      <c r="E6" s="7"/>
      <c r="F6" s="7"/>
      <c r="G6" s="7"/>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row>
    <row r="7" customFormat="false" ht="17.25" hidden="false" customHeight="true" outlineLevel="0" collapsed="false">
      <c r="B7" s="12" t="s">
        <v>11</v>
      </c>
      <c r="C7" s="12"/>
      <c r="D7" s="9" t="n">
        <f aca="false">D8+D9+D10+D11+D12</f>
        <v>4838038.8</v>
      </c>
      <c r="E7" s="9" t="n">
        <f aca="false">E8+E9+E10+E11+E12</f>
        <v>4778981</v>
      </c>
      <c r="F7" s="9" t="n">
        <f aca="false">E7/D7*100</f>
        <v>98.7793028861199</v>
      </c>
      <c r="G7" s="13" t="s">
        <v>12</v>
      </c>
      <c r="H7" s="6"/>
      <c r="I7" s="14"/>
      <c r="J7" s="14"/>
      <c r="K7" s="6"/>
      <c r="L7" s="6"/>
      <c r="M7" s="6"/>
      <c r="N7" s="6"/>
      <c r="O7" s="6"/>
      <c r="P7" s="6"/>
      <c r="Q7" s="6"/>
      <c r="R7" s="6"/>
      <c r="S7" s="6"/>
      <c r="T7" s="6"/>
      <c r="U7" s="6"/>
      <c r="V7" s="6"/>
      <c r="W7" s="6"/>
      <c r="X7" s="6"/>
      <c r="Y7" s="6"/>
      <c r="Z7" s="6"/>
      <c r="AA7" s="6"/>
      <c r="AB7" s="6"/>
      <c r="AC7" s="6"/>
      <c r="AD7" s="6"/>
      <c r="AE7" s="6"/>
      <c r="AF7" s="6"/>
      <c r="AG7" s="6"/>
      <c r="AH7" s="6"/>
      <c r="AI7" s="6"/>
      <c r="AJ7" s="6"/>
      <c r="AK7" s="6"/>
      <c r="AL7" s="6"/>
      <c r="AM7" s="6"/>
    </row>
    <row r="8" customFormat="false" ht="17.25" hidden="false" customHeight="true" outlineLevel="0" collapsed="false">
      <c r="B8" s="15" t="s">
        <v>13</v>
      </c>
      <c r="C8" s="15"/>
      <c r="D8" s="16" t="n">
        <f aca="false">D15+D23+D26+D33+D44+D54+D63+D93</f>
        <v>328864.1</v>
      </c>
      <c r="E8" s="16" t="n">
        <f aca="false">E15+E23+E26+E33+E44+E54+E63+E93</f>
        <v>324581.9</v>
      </c>
      <c r="F8" s="16" t="n">
        <f aca="false">E8/D8*100</f>
        <v>98.6978815869534</v>
      </c>
      <c r="G8" s="13"/>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row>
    <row r="9" customFormat="false" ht="17.25" hidden="false" customHeight="true" outlineLevel="0" collapsed="false">
      <c r="B9" s="15" t="s">
        <v>14</v>
      </c>
      <c r="C9" s="15"/>
      <c r="D9" s="16" t="n">
        <f aca="false">D16+D22+D27+D34+D43+D48+D53+D57+D62+D71+D80+D87+D94+D99</f>
        <v>1605101.4</v>
      </c>
      <c r="E9" s="16" t="n">
        <f aca="false">E16+E22+E27+E34+E43+E48+E53+E57+E62+E71+E80+E87+E94+E99</f>
        <v>1581325.8</v>
      </c>
      <c r="F9" s="16" t="n">
        <f aca="false">E9/D9*100</f>
        <v>98.518747787523</v>
      </c>
      <c r="G9" s="13"/>
      <c r="H9" s="17"/>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row>
    <row r="10" customFormat="false" ht="17.25" hidden="false" customHeight="true" outlineLevel="0" collapsed="false">
      <c r="B10" s="15" t="s">
        <v>15</v>
      </c>
      <c r="C10" s="15"/>
      <c r="D10" s="16" t="n">
        <f aca="false">D17+D21+D28+D35+D36+D39+D42+D47+D49+D52+D58+D64+D67+D72+D76+D79+D83+D86+D90+D95+D98</f>
        <v>2709340.9</v>
      </c>
      <c r="E10" s="16" t="n">
        <f aca="false">E17+E21+E28+E35+E36+E39+E42+E47+E49+E52+E58+E64+E67+E72+E76+E79+E83+E86+E90+E95+E98</f>
        <v>2701272.8</v>
      </c>
      <c r="F10" s="16" t="n">
        <f aca="false">E10/D10*100</f>
        <v>99.7022117076519</v>
      </c>
      <c r="G10" s="13"/>
      <c r="H10" s="17"/>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row>
    <row r="11" customFormat="false" ht="18.75" hidden="false" customHeight="true" outlineLevel="0" collapsed="false">
      <c r="B11" s="15" t="s">
        <v>16</v>
      </c>
      <c r="C11" s="15"/>
      <c r="D11" s="16" t="n">
        <f aca="false">D18+D29+D59+D68+D73</f>
        <v>190437.1</v>
      </c>
      <c r="E11" s="16" t="n">
        <f aca="false">E18+E29+E59+E68+E73</f>
        <v>169352</v>
      </c>
      <c r="F11" s="16" t="n">
        <f aca="false">E11/D11*100</f>
        <v>88.9280502591144</v>
      </c>
      <c r="G11" s="13"/>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row>
    <row r="12" customFormat="false" ht="18.75" hidden="false" customHeight="true" outlineLevel="0" collapsed="false">
      <c r="B12" s="15" t="s">
        <v>17</v>
      </c>
      <c r="C12" s="15"/>
      <c r="D12" s="16" t="n">
        <f aca="false">D30</f>
        <v>4295.3</v>
      </c>
      <c r="E12" s="16" t="n">
        <f aca="false">E30</f>
        <v>2448.5</v>
      </c>
      <c r="F12" s="16" t="n">
        <f aca="false">E12/D12*100</f>
        <v>57.0041673457034</v>
      </c>
      <c r="G12" s="13"/>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row>
    <row r="13" s="20" customFormat="true" ht="22.5" hidden="false" customHeight="true" outlineLevel="0" collapsed="false">
      <c r="A13" s="1"/>
      <c r="B13" s="18" t="n">
        <v>1</v>
      </c>
      <c r="C13" s="19" t="s">
        <v>18</v>
      </c>
      <c r="D13" s="19"/>
      <c r="E13" s="19"/>
      <c r="F13" s="19"/>
      <c r="G13" s="19"/>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21" customFormat="true" ht="39" hidden="false" customHeight="true" outlineLevel="0" collapsed="false">
      <c r="B14" s="12" t="s">
        <v>11</v>
      </c>
      <c r="C14" s="12"/>
      <c r="D14" s="9" t="n">
        <f aca="false">SUM(D15,D16,D17,D18)</f>
        <v>843811.7</v>
      </c>
      <c r="E14" s="9" t="n">
        <f aca="false">SUM(E15,E16,E17,E18)</f>
        <v>824276.8</v>
      </c>
      <c r="F14" s="9" t="n">
        <f aca="false">E14/D14*100</f>
        <v>97.6849218848234</v>
      </c>
      <c r="G14" s="22" t="s">
        <v>19</v>
      </c>
      <c r="H14" s="23"/>
      <c r="I14" s="24"/>
      <c r="J14" s="23"/>
      <c r="K14" s="25"/>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row>
    <row r="15" s="21" customFormat="true" ht="57.75" hidden="false" customHeight="true" outlineLevel="0" collapsed="false">
      <c r="B15" s="15" t="s">
        <v>13</v>
      </c>
      <c r="C15" s="15"/>
      <c r="D15" s="16" t="n">
        <v>53880.4</v>
      </c>
      <c r="E15" s="16" t="n">
        <v>53880.4</v>
      </c>
      <c r="F15" s="16" t="n">
        <f aca="false">E15/D15*100</f>
        <v>100</v>
      </c>
      <c r="G15" s="22"/>
      <c r="H15" s="23"/>
      <c r="I15" s="24"/>
      <c r="J15" s="23"/>
      <c r="K15" s="25"/>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row>
    <row r="16" customFormat="false" ht="39" hidden="false" customHeight="true" outlineLevel="0" collapsed="false">
      <c r="B16" s="15" t="s">
        <v>14</v>
      </c>
      <c r="C16" s="15"/>
      <c r="D16" s="16" t="n">
        <v>494215.3</v>
      </c>
      <c r="E16" s="16" t="n">
        <v>477205.8</v>
      </c>
      <c r="F16" s="16" t="n">
        <f aca="false">E16/D16*100</f>
        <v>96.5582813806048</v>
      </c>
      <c r="G16" s="22"/>
      <c r="H16" s="6"/>
      <c r="I16" s="2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row>
    <row r="17" customFormat="false" ht="57.75" hidden="false" customHeight="true" outlineLevel="0" collapsed="false">
      <c r="B17" s="15" t="s">
        <v>15</v>
      </c>
      <c r="C17" s="15"/>
      <c r="D17" s="16" t="n">
        <v>287997.8</v>
      </c>
      <c r="E17" s="16" t="n">
        <v>285472.4</v>
      </c>
      <c r="F17" s="16" t="n">
        <f aca="false">E17/D17*100</f>
        <v>99.1231183015981</v>
      </c>
      <c r="G17" s="22"/>
      <c r="H17" s="6"/>
      <c r="I17" s="2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row>
    <row r="18" customFormat="false" ht="46.4" hidden="false" customHeight="true" outlineLevel="0" collapsed="false">
      <c r="B18" s="15" t="s">
        <v>20</v>
      </c>
      <c r="C18" s="15"/>
      <c r="D18" s="16" t="n">
        <v>7718.2</v>
      </c>
      <c r="E18" s="16" t="n">
        <v>7718.2</v>
      </c>
      <c r="F18" s="16" t="n">
        <f aca="false">E18/D18*100</f>
        <v>100</v>
      </c>
      <c r="G18" s="22"/>
      <c r="H18" s="6"/>
      <c r="I18" s="2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20" customFormat="true" ht="22.5" hidden="false" customHeight="true" outlineLevel="0" collapsed="false">
      <c r="A19" s="1"/>
      <c r="B19" s="27" t="n">
        <v>2</v>
      </c>
      <c r="C19" s="19" t="s">
        <v>21</v>
      </c>
      <c r="D19" s="19"/>
      <c r="E19" s="19"/>
      <c r="F19" s="19"/>
      <c r="G19" s="19"/>
      <c r="H19" s="6"/>
      <c r="I19" s="2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21" customFormat="true" ht="50.15" hidden="false" customHeight="true" outlineLevel="0" collapsed="false">
      <c r="B20" s="12" t="s">
        <v>11</v>
      </c>
      <c r="C20" s="12"/>
      <c r="D20" s="9" t="n">
        <f aca="false">SUM(D21:D23)</f>
        <v>168141.8</v>
      </c>
      <c r="E20" s="9" t="n">
        <f aca="false">SUM(E21:E23)</f>
        <v>168141.8</v>
      </c>
      <c r="F20" s="9" t="n">
        <f aca="false">E20/D20*100</f>
        <v>100</v>
      </c>
      <c r="G20" s="15" t="s">
        <v>22</v>
      </c>
      <c r="H20" s="23"/>
      <c r="I20" s="24"/>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row>
    <row r="21" customFormat="false" ht="50.15" hidden="false" customHeight="true" outlineLevel="0" collapsed="false">
      <c r="B21" s="15" t="s">
        <v>15</v>
      </c>
      <c r="C21" s="15"/>
      <c r="D21" s="16" t="n">
        <v>163300</v>
      </c>
      <c r="E21" s="16" t="n">
        <v>163300</v>
      </c>
      <c r="F21" s="16" t="n">
        <f aca="false">E21/D21*100</f>
        <v>100</v>
      </c>
      <c r="G21" s="15"/>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row>
    <row r="22" customFormat="false" ht="42.6" hidden="false" customHeight="true" outlineLevel="0" collapsed="false">
      <c r="B22" s="15" t="s">
        <v>14</v>
      </c>
      <c r="C22" s="15"/>
      <c r="D22" s="16" t="n">
        <v>638.3</v>
      </c>
      <c r="E22" s="16" t="n">
        <v>638.3</v>
      </c>
      <c r="F22" s="16" t="n">
        <f aca="false">E22/D22*100</f>
        <v>100</v>
      </c>
      <c r="G22" s="15"/>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row>
    <row r="23" customFormat="false" ht="36.9" hidden="false" customHeight="true" outlineLevel="0" collapsed="false">
      <c r="B23" s="15" t="s">
        <v>13</v>
      </c>
      <c r="C23" s="15"/>
      <c r="D23" s="16" t="n">
        <v>4203.5</v>
      </c>
      <c r="E23" s="16" t="n">
        <v>4203.5</v>
      </c>
      <c r="F23" s="16" t="n">
        <f aca="false">E23/D23*100</f>
        <v>100</v>
      </c>
      <c r="G23" s="15"/>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20" customFormat="true" ht="22.5" hidden="false" customHeight="true" outlineLevel="0" collapsed="false">
      <c r="A24" s="1"/>
      <c r="B24" s="27" t="n">
        <v>3</v>
      </c>
      <c r="C24" s="19" t="s">
        <v>23</v>
      </c>
      <c r="D24" s="19"/>
      <c r="E24" s="19"/>
      <c r="F24" s="19"/>
      <c r="G24" s="19"/>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row>
    <row r="25" s="21" customFormat="true" ht="61.55" hidden="false" customHeight="true" outlineLevel="0" collapsed="false">
      <c r="B25" s="12" t="s">
        <v>11</v>
      </c>
      <c r="C25" s="12"/>
      <c r="D25" s="9" t="n">
        <f aca="false">D26+D27+D28+D29+D30</f>
        <v>78331.7</v>
      </c>
      <c r="E25" s="9" t="n">
        <f aca="false">E26+E27+E28+E29+E30</f>
        <v>76484.9</v>
      </c>
      <c r="F25" s="9" t="n">
        <f aca="false">E25/D25*100</f>
        <v>97.6423338188754</v>
      </c>
      <c r="G25" s="15" t="s">
        <v>24</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row>
    <row r="26" customFormat="false" ht="67.2" hidden="false" customHeight="true" outlineLevel="0" collapsed="false">
      <c r="B26" s="15" t="s">
        <v>13</v>
      </c>
      <c r="C26" s="15"/>
      <c r="D26" s="16" t="n">
        <v>10848.5</v>
      </c>
      <c r="E26" s="16" t="n">
        <v>10848.5</v>
      </c>
      <c r="F26" s="16" t="n">
        <f aca="false">E26/D26*100</f>
        <v>100</v>
      </c>
      <c r="G26" s="15"/>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row>
    <row r="27" customFormat="false" ht="67.2" hidden="false" customHeight="true" outlineLevel="0" collapsed="false">
      <c r="B27" s="15" t="s">
        <v>14</v>
      </c>
      <c r="C27" s="15"/>
      <c r="D27" s="16" t="n">
        <v>38110.8</v>
      </c>
      <c r="E27" s="16" t="n">
        <v>38110.8</v>
      </c>
      <c r="F27" s="16" t="n">
        <f aca="false">E27/D27*100</f>
        <v>100</v>
      </c>
      <c r="G27" s="15"/>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row>
    <row r="28" customFormat="false" ht="67.2" hidden="false" customHeight="true" outlineLevel="0" collapsed="false">
      <c r="B28" s="15" t="s">
        <v>15</v>
      </c>
      <c r="C28" s="15"/>
      <c r="D28" s="16" t="n">
        <v>8461.2</v>
      </c>
      <c r="E28" s="16" t="n">
        <v>8461.2</v>
      </c>
      <c r="F28" s="16" t="n">
        <f aca="false">E28/D28*100</f>
        <v>100</v>
      </c>
      <c r="G28" s="15"/>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row>
    <row r="29" customFormat="false" ht="67.2" hidden="false" customHeight="true" outlineLevel="0" collapsed="false">
      <c r="B29" s="15" t="s">
        <v>16</v>
      </c>
      <c r="C29" s="15"/>
      <c r="D29" s="16" t="n">
        <v>16615.9</v>
      </c>
      <c r="E29" s="16" t="n">
        <v>16615.9</v>
      </c>
      <c r="F29" s="16" t="n">
        <f aca="false">E29/D29*100</f>
        <v>100</v>
      </c>
      <c r="G29" s="15"/>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row>
    <row r="30" customFormat="false" ht="52.05" hidden="false" customHeight="true" outlineLevel="0" collapsed="false">
      <c r="B30" s="15" t="s">
        <v>17</v>
      </c>
      <c r="C30" s="15"/>
      <c r="D30" s="16" t="n">
        <v>4295.3</v>
      </c>
      <c r="E30" s="16" t="n">
        <v>2448.5</v>
      </c>
      <c r="F30" s="16" t="n">
        <f aca="false">E30/D30*100</f>
        <v>57.0041673457034</v>
      </c>
      <c r="G30" s="15"/>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row>
    <row r="31" s="20" customFormat="true" ht="22.5" hidden="false" customHeight="true" outlineLevel="0" collapsed="false">
      <c r="A31" s="1"/>
      <c r="B31" s="27" t="n">
        <v>4</v>
      </c>
      <c r="C31" s="19" t="s">
        <v>25</v>
      </c>
      <c r="D31" s="19"/>
      <c r="E31" s="19"/>
      <c r="F31" s="19"/>
      <c r="G31" s="19"/>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row>
    <row r="32" s="21" customFormat="true" ht="43.55" hidden="false" customHeight="true" outlineLevel="0" collapsed="false">
      <c r="B32" s="12" t="s">
        <v>11</v>
      </c>
      <c r="C32" s="12"/>
      <c r="D32" s="28" t="n">
        <f aca="false">SUM(D33:D36)</f>
        <v>179515.6</v>
      </c>
      <c r="E32" s="28" t="n">
        <f aca="false">SUM(E33:E36)</f>
        <v>176909.9</v>
      </c>
      <c r="F32" s="9" t="n">
        <f aca="false">E32/D32*100</f>
        <v>98.5484826945402</v>
      </c>
      <c r="G32" s="15" t="s">
        <v>26</v>
      </c>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row>
    <row r="33" customFormat="false" ht="35.95" hidden="false" customHeight="true" outlineLevel="0" collapsed="false">
      <c r="B33" s="15" t="s">
        <v>13</v>
      </c>
      <c r="C33" s="15"/>
      <c r="D33" s="16" t="n">
        <v>5702.2</v>
      </c>
      <c r="E33" s="16" t="n">
        <v>5702.2</v>
      </c>
      <c r="F33" s="16" t="n">
        <f aca="false">E33/D33*100</f>
        <v>100</v>
      </c>
      <c r="G33" s="15"/>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row>
    <row r="34" customFormat="false" ht="35.95" hidden="false" customHeight="true" outlineLevel="0" collapsed="false">
      <c r="B34" s="15" t="s">
        <v>14</v>
      </c>
      <c r="C34" s="15"/>
      <c r="D34" s="16" t="n">
        <v>132068.9</v>
      </c>
      <c r="E34" s="16" t="n">
        <v>129463.2</v>
      </c>
      <c r="F34" s="16" t="n">
        <f aca="false">E34/D34*100</f>
        <v>98.0270146870308</v>
      </c>
      <c r="G34" s="15"/>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row>
    <row r="35" customFormat="false" ht="35.95" hidden="false" customHeight="true" outlineLevel="0" collapsed="false">
      <c r="B35" s="15" t="s">
        <v>15</v>
      </c>
      <c r="C35" s="15"/>
      <c r="D35" s="16" t="n">
        <v>41133.8</v>
      </c>
      <c r="E35" s="16" t="n">
        <v>41133.8</v>
      </c>
      <c r="F35" s="16" t="n">
        <f aca="false">E35/D35*100</f>
        <v>100</v>
      </c>
      <c r="G35" s="15"/>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row>
    <row r="36" customFormat="false" ht="35.95" hidden="false" customHeight="true" outlineLevel="0" collapsed="false">
      <c r="B36" s="15" t="s">
        <v>20</v>
      </c>
      <c r="C36" s="15"/>
      <c r="D36" s="16" t="n">
        <v>610.7</v>
      </c>
      <c r="E36" s="16" t="n">
        <v>610.7</v>
      </c>
      <c r="F36" s="29" t="n">
        <f aca="false">E36/D36*100</f>
        <v>100</v>
      </c>
      <c r="G36" s="15"/>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row>
    <row r="37" s="20" customFormat="true" ht="22.5" hidden="false" customHeight="true" outlineLevel="0" collapsed="false">
      <c r="A37" s="1"/>
      <c r="B37" s="27" t="n">
        <v>5</v>
      </c>
      <c r="C37" s="19" t="s">
        <v>27</v>
      </c>
      <c r="D37" s="19"/>
      <c r="E37" s="19"/>
      <c r="F37" s="19"/>
      <c r="G37" s="19"/>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row>
    <row r="38" customFormat="false" ht="54" hidden="false" customHeight="true" outlineLevel="0" collapsed="false">
      <c r="B38" s="12" t="s">
        <v>11</v>
      </c>
      <c r="C38" s="12"/>
      <c r="D38" s="9" t="n">
        <f aca="false">D39</f>
        <v>95.6</v>
      </c>
      <c r="E38" s="9" t="n">
        <f aca="false">E39</f>
        <v>95.6</v>
      </c>
      <c r="F38" s="30" t="n">
        <f aca="false">E38/D38*100</f>
        <v>100</v>
      </c>
      <c r="G38" s="15" t="s">
        <v>28</v>
      </c>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row>
    <row r="39" customFormat="false" ht="53" hidden="false" customHeight="true" outlineLevel="0" collapsed="false">
      <c r="B39" s="15" t="s">
        <v>15</v>
      </c>
      <c r="C39" s="15"/>
      <c r="D39" s="16" t="n">
        <v>95.6</v>
      </c>
      <c r="E39" s="16" t="n">
        <v>95.6</v>
      </c>
      <c r="F39" s="29" t="n">
        <f aca="false">E39/D39*100</f>
        <v>100</v>
      </c>
      <c r="G39" s="15"/>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row>
    <row r="40" s="20" customFormat="true" ht="22.5" hidden="false" customHeight="true" outlineLevel="0" collapsed="false">
      <c r="A40" s="1"/>
      <c r="B40" s="27" t="n">
        <v>6</v>
      </c>
      <c r="C40" s="19" t="s">
        <v>29</v>
      </c>
      <c r="D40" s="19"/>
      <c r="E40" s="19"/>
      <c r="F40" s="19"/>
      <c r="G40" s="19"/>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row>
    <row r="41" s="21" customFormat="true" ht="87.1" hidden="false" customHeight="true" outlineLevel="0" collapsed="false">
      <c r="B41" s="12" t="s">
        <v>11</v>
      </c>
      <c r="C41" s="12"/>
      <c r="D41" s="9" t="n">
        <f aca="false">SUM(D42:D44)</f>
        <v>201070.6</v>
      </c>
      <c r="E41" s="9" t="n">
        <f aca="false">SUM(E42:E44)</f>
        <v>201064.8</v>
      </c>
      <c r="F41" s="9" t="n">
        <v>99.99</v>
      </c>
      <c r="G41" s="15" t="s">
        <v>30</v>
      </c>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row>
    <row r="42" customFormat="false" ht="73.85" hidden="false" customHeight="true" outlineLevel="0" collapsed="false">
      <c r="B42" s="15" t="s">
        <v>15</v>
      </c>
      <c r="C42" s="15"/>
      <c r="D42" s="16" t="n">
        <v>155032.6</v>
      </c>
      <c r="E42" s="16" t="n">
        <v>155026.8</v>
      </c>
      <c r="F42" s="16" t="n">
        <v>99.99</v>
      </c>
      <c r="G42" s="15"/>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row>
    <row r="43" customFormat="false" ht="73.85" hidden="false" customHeight="true" outlineLevel="0" collapsed="false">
      <c r="B43" s="15" t="s">
        <v>14</v>
      </c>
      <c r="C43" s="15"/>
      <c r="D43" s="16" t="n">
        <v>46038</v>
      </c>
      <c r="E43" s="16" t="n">
        <v>46038</v>
      </c>
      <c r="F43" s="16" t="n">
        <f aca="false">E43/D43*100</f>
        <v>100</v>
      </c>
      <c r="G43" s="15"/>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row>
    <row r="44" customFormat="false" ht="62.5" hidden="false" customHeight="true" outlineLevel="0" collapsed="false">
      <c r="B44" s="15" t="s">
        <v>13</v>
      </c>
      <c r="C44" s="15"/>
      <c r="D44" s="16" t="n">
        <v>0</v>
      </c>
      <c r="E44" s="16" t="n">
        <v>0</v>
      </c>
      <c r="F44" s="16" t="n">
        <v>0</v>
      </c>
      <c r="G44" s="15"/>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row>
    <row r="45" s="20" customFormat="true" ht="22.5" hidden="false" customHeight="true" outlineLevel="0" collapsed="false">
      <c r="A45" s="1"/>
      <c r="B45" s="27" t="n">
        <v>7</v>
      </c>
      <c r="C45" s="19" t="s">
        <v>31</v>
      </c>
      <c r="D45" s="19"/>
      <c r="E45" s="19"/>
      <c r="F45" s="19"/>
      <c r="G45" s="19"/>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row>
    <row r="46" s="21" customFormat="true" ht="66" hidden="false" customHeight="true" outlineLevel="0" collapsed="false">
      <c r="B46" s="12" t="s">
        <v>11</v>
      </c>
      <c r="C46" s="12"/>
      <c r="D46" s="28" t="n">
        <f aca="false">D47+D48+D49</f>
        <v>21202.3</v>
      </c>
      <c r="E46" s="28" t="n">
        <f aca="false">E47+E48+E49</f>
        <v>21179.9</v>
      </c>
      <c r="F46" s="9" t="n">
        <f aca="false">E46/D46*100</f>
        <v>99.8943510845521</v>
      </c>
      <c r="G46" s="15" t="s">
        <v>32</v>
      </c>
      <c r="H46" s="6"/>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row>
    <row r="47" customFormat="false" ht="53.95" hidden="false" customHeight="true" outlineLevel="0" collapsed="false">
      <c r="B47" s="15" t="s">
        <v>15</v>
      </c>
      <c r="C47" s="15"/>
      <c r="D47" s="16" t="n">
        <v>18536.5</v>
      </c>
      <c r="E47" s="16" t="n">
        <v>18527.6</v>
      </c>
      <c r="F47" s="16" t="n">
        <f aca="false">E47/D47*100</f>
        <v>99.951986620991</v>
      </c>
      <c r="G47" s="15"/>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row>
    <row r="48" customFormat="false" ht="62.5" hidden="false" customHeight="true" outlineLevel="0" collapsed="false">
      <c r="B48" s="15" t="s">
        <v>14</v>
      </c>
      <c r="C48" s="15"/>
      <c r="D48" s="16" t="n">
        <v>2221.4</v>
      </c>
      <c r="E48" s="16" t="n">
        <v>2210.2</v>
      </c>
      <c r="F48" s="16" t="n">
        <f aca="false">E48/D48*100</f>
        <v>99.4958134509768</v>
      </c>
      <c r="G48" s="15"/>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row>
    <row r="49" customFormat="false" ht="50.15" hidden="false" customHeight="true" outlineLevel="0" collapsed="false">
      <c r="B49" s="15" t="s">
        <v>20</v>
      </c>
      <c r="C49" s="15"/>
      <c r="D49" s="16" t="n">
        <v>444.4</v>
      </c>
      <c r="E49" s="16" t="n">
        <v>442.1</v>
      </c>
      <c r="F49" s="16" t="n">
        <f aca="false">E49/D49*100</f>
        <v>99.4824482448245</v>
      </c>
      <c r="G49" s="15"/>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row>
    <row r="50" s="20" customFormat="true" ht="22.5" hidden="false" customHeight="true" outlineLevel="0" collapsed="false">
      <c r="A50" s="1"/>
      <c r="B50" s="27" t="n">
        <v>8</v>
      </c>
      <c r="C50" s="19" t="s">
        <v>33</v>
      </c>
      <c r="D50" s="19"/>
      <c r="E50" s="19"/>
      <c r="F50" s="19"/>
      <c r="G50" s="19"/>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row>
    <row r="51" customFormat="false" ht="59.65" hidden="false" customHeight="true" outlineLevel="0" collapsed="false">
      <c r="B51" s="12" t="s">
        <v>11</v>
      </c>
      <c r="C51" s="12"/>
      <c r="D51" s="9" t="n">
        <f aca="false">D52+D53+D54</f>
        <v>26873.7</v>
      </c>
      <c r="E51" s="9" t="n">
        <f aca="false">E52+E53+E54</f>
        <v>26873.7</v>
      </c>
      <c r="F51" s="9" t="n">
        <f aca="false">E51/D51*100</f>
        <v>100</v>
      </c>
      <c r="G51" s="15" t="s">
        <v>34</v>
      </c>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row>
    <row r="52" customFormat="false" ht="59.65" hidden="false" customHeight="true" outlineLevel="0" collapsed="false">
      <c r="B52" s="15" t="s">
        <v>15</v>
      </c>
      <c r="C52" s="15"/>
      <c r="D52" s="16" t="n">
        <v>26401.7</v>
      </c>
      <c r="E52" s="16" t="n">
        <v>26401.7</v>
      </c>
      <c r="F52" s="16" t="n">
        <f aca="false">E52/D52*100</f>
        <v>100</v>
      </c>
      <c r="G52" s="15"/>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row>
    <row r="53" customFormat="false" ht="59.65" hidden="false" customHeight="true" outlineLevel="0" collapsed="false">
      <c r="B53" s="15" t="s">
        <v>14</v>
      </c>
      <c r="C53" s="15"/>
      <c r="D53" s="16" t="n">
        <v>108.6</v>
      </c>
      <c r="E53" s="16" t="n">
        <v>108.6</v>
      </c>
      <c r="F53" s="16" t="n">
        <f aca="false">E53/D53*100</f>
        <v>100</v>
      </c>
      <c r="G53" s="15"/>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row>
    <row r="54" customFormat="false" ht="59.65" hidden="false" customHeight="true" outlineLevel="0" collapsed="false">
      <c r="B54" s="15" t="s">
        <v>13</v>
      </c>
      <c r="C54" s="15"/>
      <c r="D54" s="16" t="n">
        <v>363.4</v>
      </c>
      <c r="E54" s="16" t="n">
        <v>363.4</v>
      </c>
      <c r="F54" s="16" t="n">
        <f aca="false">E54/D54*100</f>
        <v>100</v>
      </c>
      <c r="G54" s="15"/>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row>
    <row r="55" s="20" customFormat="true" ht="22.5" hidden="false" customHeight="true" outlineLevel="0" collapsed="false">
      <c r="A55" s="1"/>
      <c r="B55" s="27" t="n">
        <v>9</v>
      </c>
      <c r="C55" s="19" t="s">
        <v>35</v>
      </c>
      <c r="D55" s="19"/>
      <c r="E55" s="19"/>
      <c r="F55" s="19"/>
      <c r="G55" s="19"/>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row>
    <row r="56" customFormat="false" ht="90.9" hidden="false" customHeight="true" outlineLevel="0" collapsed="false">
      <c r="B56" s="12" t="s">
        <v>11</v>
      </c>
      <c r="C56" s="12"/>
      <c r="D56" s="9" t="n">
        <f aca="false">SUM(D57:D59)</f>
        <v>658304.8</v>
      </c>
      <c r="E56" s="9" t="n">
        <f aca="false">SUM(E57:E59)</f>
        <v>636601.8</v>
      </c>
      <c r="F56" s="9" t="n">
        <f aca="false">E56/D56*100</f>
        <v>96.7031988829491</v>
      </c>
      <c r="G56" s="15" t="s">
        <v>36</v>
      </c>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row>
    <row r="57" customFormat="false" ht="90.9" hidden="false" customHeight="true" outlineLevel="0" collapsed="false">
      <c r="B57" s="15" t="s">
        <v>14</v>
      </c>
      <c r="C57" s="15"/>
      <c r="D57" s="16" t="n">
        <v>6674.5</v>
      </c>
      <c r="E57" s="16" t="n">
        <v>6186</v>
      </c>
      <c r="F57" s="16" t="n">
        <f aca="false">E57/D57*100</f>
        <v>92.6810997078433</v>
      </c>
      <c r="G57" s="15"/>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row>
    <row r="58" customFormat="false" ht="90.9" hidden="false" customHeight="true" outlineLevel="0" collapsed="false">
      <c r="B58" s="15" t="s">
        <v>15</v>
      </c>
      <c r="C58" s="15"/>
      <c r="D58" s="16" t="n">
        <v>485527.3</v>
      </c>
      <c r="E58" s="16" t="n">
        <v>485397.9</v>
      </c>
      <c r="F58" s="16" t="n">
        <f aca="false">E58/D58*100</f>
        <v>99.9733485635102</v>
      </c>
      <c r="G58" s="15"/>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row>
    <row r="59" customFormat="false" ht="90.9" hidden="false" customHeight="true" outlineLevel="0" collapsed="false">
      <c r="B59" s="15" t="s">
        <v>20</v>
      </c>
      <c r="C59" s="15"/>
      <c r="D59" s="16" t="n">
        <v>166103</v>
      </c>
      <c r="E59" s="16" t="n">
        <v>145017.9</v>
      </c>
      <c r="F59" s="16" t="n">
        <f aca="false">E59/D59*100</f>
        <v>87.3060089221748</v>
      </c>
      <c r="G59" s="15"/>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row>
    <row r="60" s="20" customFormat="true" ht="22.5" hidden="false" customHeight="true" outlineLevel="0" collapsed="false">
      <c r="A60" s="1"/>
      <c r="B60" s="27" t="n">
        <v>10</v>
      </c>
      <c r="C60" s="19" t="s">
        <v>37</v>
      </c>
      <c r="D60" s="19"/>
      <c r="E60" s="19"/>
      <c r="F60" s="19"/>
      <c r="G60" s="19"/>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row>
    <row r="61" customFormat="false" ht="74.8" hidden="false" customHeight="true" outlineLevel="0" collapsed="false">
      <c r="B61" s="12" t="s">
        <v>11</v>
      </c>
      <c r="C61" s="12"/>
      <c r="D61" s="28" t="n">
        <f aca="false">D62+D63+D64</f>
        <v>2268105</v>
      </c>
      <c r="E61" s="28" t="n">
        <f aca="false">E62+E63+E64</f>
        <v>2255606.1</v>
      </c>
      <c r="F61" s="9" t="n">
        <f aca="false">E61/D61*100</f>
        <v>99.4489276290119</v>
      </c>
      <c r="G61" s="15" t="s">
        <v>38</v>
      </c>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row>
    <row r="62" customFormat="false" ht="74.8" hidden="false" customHeight="true" outlineLevel="0" collapsed="false">
      <c r="B62" s="15" t="s">
        <v>14</v>
      </c>
      <c r="C62" s="15"/>
      <c r="D62" s="16" t="n">
        <v>861114.9</v>
      </c>
      <c r="E62" s="16" t="n">
        <v>857497.1</v>
      </c>
      <c r="F62" s="16" t="n">
        <f aca="false">E62/D62*100</f>
        <v>99.5798702356677</v>
      </c>
      <c r="G62" s="15"/>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row>
    <row r="63" customFormat="false" ht="74.8" hidden="false" customHeight="true" outlineLevel="0" collapsed="false">
      <c r="B63" s="15" t="s">
        <v>13</v>
      </c>
      <c r="C63" s="15"/>
      <c r="D63" s="16" t="n">
        <v>238234.6</v>
      </c>
      <c r="E63" s="16" t="n">
        <v>233952.4</v>
      </c>
      <c r="F63" s="16" t="n">
        <f aca="false">E63/D63*100</f>
        <v>98.2025280962547</v>
      </c>
      <c r="G63" s="15"/>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row>
    <row r="64" customFormat="false" ht="74.8" hidden="false" customHeight="true" outlineLevel="0" collapsed="false">
      <c r="B64" s="15" t="s">
        <v>15</v>
      </c>
      <c r="C64" s="15"/>
      <c r="D64" s="16" t="n">
        <v>1168755.5</v>
      </c>
      <c r="E64" s="16" t="n">
        <v>1164156.6</v>
      </c>
      <c r="F64" s="16" t="n">
        <f aca="false">E64/D64*100</f>
        <v>99.6065130816497</v>
      </c>
      <c r="G64" s="15"/>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row>
    <row r="65" s="20" customFormat="true" ht="22.5" hidden="false" customHeight="true" outlineLevel="0" collapsed="false">
      <c r="A65" s="1"/>
      <c r="B65" s="27" t="n">
        <v>11</v>
      </c>
      <c r="C65" s="19" t="s">
        <v>39</v>
      </c>
      <c r="D65" s="19"/>
      <c r="E65" s="19"/>
      <c r="F65" s="19"/>
      <c r="G65" s="19"/>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row>
    <row r="66" customFormat="false" ht="73.5" hidden="false" customHeight="true" outlineLevel="0" collapsed="false">
      <c r="B66" s="12" t="s">
        <v>11</v>
      </c>
      <c r="C66" s="12"/>
      <c r="D66" s="9" t="n">
        <v>3565</v>
      </c>
      <c r="E66" s="9" t="n">
        <v>3565</v>
      </c>
      <c r="F66" s="9" t="n">
        <f aca="false">E66/D66*100</f>
        <v>100</v>
      </c>
      <c r="G66" s="15" t="s">
        <v>40</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row>
    <row r="67" customFormat="false" ht="79.5" hidden="false" customHeight="true" outlineLevel="0" collapsed="false">
      <c r="B67" s="15" t="s">
        <v>15</v>
      </c>
      <c r="C67" s="15"/>
      <c r="D67" s="16" t="n">
        <v>3565</v>
      </c>
      <c r="E67" s="16" t="n">
        <v>3565</v>
      </c>
      <c r="F67" s="16" t="n">
        <f aca="false">E67/D67*100</f>
        <v>100</v>
      </c>
      <c r="G67" s="15"/>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row>
    <row r="68" customFormat="false" ht="73.85" hidden="false" customHeight="true" outlineLevel="0" collapsed="false">
      <c r="B68" s="15" t="s">
        <v>16</v>
      </c>
      <c r="C68" s="15"/>
      <c r="D68" s="16" t="n">
        <v>0</v>
      </c>
      <c r="E68" s="16" t="n">
        <v>0</v>
      </c>
      <c r="F68" s="16" t="n">
        <v>100</v>
      </c>
      <c r="G68" s="15"/>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row>
    <row r="69" s="20" customFormat="true" ht="28.5" hidden="false" customHeight="true" outlineLevel="0" collapsed="false">
      <c r="A69" s="1"/>
      <c r="B69" s="27" t="n">
        <v>12</v>
      </c>
      <c r="C69" s="19" t="s">
        <v>41</v>
      </c>
      <c r="D69" s="19"/>
      <c r="E69" s="19"/>
      <c r="F69" s="19"/>
      <c r="G69" s="19"/>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row>
    <row r="70" customFormat="false" ht="71" hidden="false" customHeight="true" outlineLevel="0" collapsed="false">
      <c r="B70" s="12" t="s">
        <v>11</v>
      </c>
      <c r="C70" s="12"/>
      <c r="D70" s="9" t="n">
        <f aca="false">SUM(D71:D72)</f>
        <v>9525.8</v>
      </c>
      <c r="E70" s="9" t="n">
        <f aca="false">SUM(E71:E72)</f>
        <v>9525.8</v>
      </c>
      <c r="F70" s="9" t="n">
        <f aca="false">E70/D70*100</f>
        <v>100</v>
      </c>
      <c r="G70" s="15" t="s">
        <v>42</v>
      </c>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row>
    <row r="71" customFormat="false" ht="59.65" hidden="false" customHeight="true" outlineLevel="0" collapsed="false">
      <c r="B71" s="15" t="s">
        <v>14</v>
      </c>
      <c r="C71" s="15"/>
      <c r="D71" s="16" t="n">
        <v>698.8</v>
      </c>
      <c r="E71" s="16" t="n">
        <v>698.8</v>
      </c>
      <c r="F71" s="16" t="n">
        <f aca="false">E71/D71*100</f>
        <v>100</v>
      </c>
      <c r="G71" s="15"/>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row>
    <row r="72" customFormat="false" ht="59.65" hidden="false" customHeight="true" outlineLevel="0" collapsed="false">
      <c r="B72" s="15" t="s">
        <v>15</v>
      </c>
      <c r="C72" s="15"/>
      <c r="D72" s="16" t="n">
        <v>8827</v>
      </c>
      <c r="E72" s="16" t="n">
        <v>8827</v>
      </c>
      <c r="F72" s="16" t="n">
        <f aca="false">E72/D72*100</f>
        <v>100</v>
      </c>
      <c r="G72" s="15"/>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row>
    <row r="73" customFormat="false" ht="59.65" hidden="false" customHeight="true" outlineLevel="0" collapsed="false">
      <c r="B73" s="15" t="s">
        <v>16</v>
      </c>
      <c r="C73" s="15"/>
      <c r="D73" s="16" t="n">
        <v>0</v>
      </c>
      <c r="E73" s="16" t="n">
        <v>0</v>
      </c>
      <c r="F73" s="16" t="n">
        <v>0</v>
      </c>
      <c r="G73" s="15"/>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row>
    <row r="74" s="20" customFormat="true" ht="22.5" hidden="false" customHeight="true" outlineLevel="0" collapsed="false">
      <c r="A74" s="1"/>
      <c r="B74" s="27" t="n">
        <v>13</v>
      </c>
      <c r="C74" s="19" t="s">
        <v>43</v>
      </c>
      <c r="D74" s="19"/>
      <c r="E74" s="19"/>
      <c r="F74" s="19"/>
      <c r="G74" s="19"/>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row>
    <row r="75" customFormat="false" ht="73.85" hidden="false" customHeight="true" outlineLevel="0" collapsed="false">
      <c r="B75" s="12" t="s">
        <v>11</v>
      </c>
      <c r="C75" s="12"/>
      <c r="D75" s="9" t="n">
        <f aca="false">D76</f>
        <v>31507.5</v>
      </c>
      <c r="E75" s="9" t="n">
        <f aca="false">E76</f>
        <v>30796</v>
      </c>
      <c r="F75" s="30" t="n">
        <f aca="false">E75/D75*100</f>
        <v>97.7418075061493</v>
      </c>
      <c r="G75" s="22" t="s">
        <v>44</v>
      </c>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row>
    <row r="76" customFormat="false" ht="61.55" hidden="false" customHeight="true" outlineLevel="0" collapsed="false">
      <c r="B76" s="15" t="s">
        <v>15</v>
      </c>
      <c r="C76" s="15"/>
      <c r="D76" s="16" t="n">
        <v>31507.5</v>
      </c>
      <c r="E76" s="16" t="n">
        <v>30796</v>
      </c>
      <c r="F76" s="29" t="n">
        <f aca="false">E76/D76*100</f>
        <v>97.7418075061493</v>
      </c>
      <c r="G76" s="22"/>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row>
    <row r="77" customFormat="false" ht="36.75" hidden="false" customHeight="true" outlineLevel="0" collapsed="false">
      <c r="B77" s="31" t="n">
        <v>14</v>
      </c>
      <c r="C77" s="19" t="s">
        <v>45</v>
      </c>
      <c r="D77" s="19"/>
      <c r="E77" s="19"/>
      <c r="F77" s="19"/>
      <c r="G77" s="19"/>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row>
    <row r="78" customFormat="false" ht="83.3" hidden="false" customHeight="true" outlineLevel="0" collapsed="false">
      <c r="B78" s="12" t="s">
        <v>46</v>
      </c>
      <c r="C78" s="12"/>
      <c r="D78" s="9" t="n">
        <f aca="false">SUM(D79:D80)</f>
        <v>33877.5</v>
      </c>
      <c r="E78" s="9" t="n">
        <f aca="false">SUM(E79:E80)</f>
        <v>33857.5</v>
      </c>
      <c r="F78" s="9" t="n">
        <f aca="false">E78/D78*100</f>
        <v>99.9409637665117</v>
      </c>
      <c r="G78" s="15" t="s">
        <v>47</v>
      </c>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row>
    <row r="79" customFormat="false" ht="89.95" hidden="false" customHeight="true" outlineLevel="0" collapsed="false">
      <c r="B79" s="15" t="s">
        <v>15</v>
      </c>
      <c r="C79" s="15"/>
      <c r="D79" s="16" t="n">
        <v>21621.5</v>
      </c>
      <c r="E79" s="16" t="n">
        <v>21601.5</v>
      </c>
      <c r="F79" s="16" t="n">
        <f aca="false">E79/D79*100</f>
        <v>99.9074994796846</v>
      </c>
      <c r="G79" s="15"/>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row>
    <row r="80" customFormat="false" ht="123" hidden="false" customHeight="true" outlineLevel="0" collapsed="false">
      <c r="B80" s="15" t="s">
        <v>14</v>
      </c>
      <c r="C80" s="15"/>
      <c r="D80" s="16" t="n">
        <v>12256</v>
      </c>
      <c r="E80" s="16" t="n">
        <v>12256</v>
      </c>
      <c r="F80" s="16" t="n">
        <f aca="false">E80/D80*100</f>
        <v>100</v>
      </c>
      <c r="G80" s="15"/>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row>
    <row r="81" s="20" customFormat="true" ht="22.5" hidden="false" customHeight="true" outlineLevel="0" collapsed="false">
      <c r="A81" s="1"/>
      <c r="B81" s="27" t="n">
        <v>15</v>
      </c>
      <c r="C81" s="19" t="s">
        <v>48</v>
      </c>
      <c r="D81" s="19"/>
      <c r="E81" s="19"/>
      <c r="F81" s="19"/>
      <c r="G81" s="19"/>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row>
    <row r="82" customFormat="false" ht="76.7" hidden="false" customHeight="true" outlineLevel="0" collapsed="false">
      <c r="B82" s="12" t="s">
        <v>11</v>
      </c>
      <c r="C82" s="12"/>
      <c r="D82" s="9" t="n">
        <f aca="false">D83</f>
        <v>1390.8</v>
      </c>
      <c r="E82" s="9" t="n">
        <f aca="false">E83</f>
        <v>1390.8</v>
      </c>
      <c r="F82" s="30" t="n">
        <f aca="false">E82/D82*100</f>
        <v>100</v>
      </c>
      <c r="G82" s="15" t="s">
        <v>49</v>
      </c>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row>
    <row r="83" customFormat="false" ht="124.5" hidden="false" customHeight="true" outlineLevel="0" collapsed="false">
      <c r="B83" s="15" t="s">
        <v>15</v>
      </c>
      <c r="C83" s="15"/>
      <c r="D83" s="16" t="n">
        <v>1390.8</v>
      </c>
      <c r="E83" s="16" t="n">
        <v>1390.8</v>
      </c>
      <c r="F83" s="29" t="n">
        <f aca="false">E83/D83*100</f>
        <v>100</v>
      </c>
      <c r="G83" s="15"/>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row>
    <row r="84" s="20" customFormat="true" ht="30" hidden="false" customHeight="true" outlineLevel="0" collapsed="false">
      <c r="A84" s="1"/>
      <c r="B84" s="27" t="n">
        <v>16</v>
      </c>
      <c r="C84" s="19" t="s">
        <v>50</v>
      </c>
      <c r="D84" s="19"/>
      <c r="E84" s="19"/>
      <c r="F84" s="19"/>
      <c r="G84" s="19"/>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row>
    <row r="85" customFormat="false" ht="34.5" hidden="false" customHeight="true" outlineLevel="0" collapsed="false">
      <c r="B85" s="12" t="s">
        <v>11</v>
      </c>
      <c r="C85" s="12"/>
      <c r="D85" s="9" t="n">
        <f aca="false">SUM(D86:D87)</f>
        <v>75018.5</v>
      </c>
      <c r="E85" s="9" t="n">
        <f aca="false">SUM(E86:E87)</f>
        <v>75012.1</v>
      </c>
      <c r="F85" s="9" t="n">
        <f aca="false">E85/D85*100</f>
        <v>99.9914687710365</v>
      </c>
      <c r="G85" s="15" t="s">
        <v>51</v>
      </c>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row>
    <row r="86" customFormat="false" ht="48.25" hidden="false" customHeight="true" outlineLevel="0" collapsed="false">
      <c r="B86" s="15" t="s">
        <v>15</v>
      </c>
      <c r="C86" s="15"/>
      <c r="D86" s="16" t="n">
        <v>65738.5</v>
      </c>
      <c r="E86" s="16" t="n">
        <v>65732.1</v>
      </c>
      <c r="F86" s="16" t="n">
        <f aca="false">E86/D86*100</f>
        <v>99.9902644569012</v>
      </c>
      <c r="G86" s="15"/>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row>
    <row r="87" customFormat="false" ht="35.95" hidden="false" customHeight="true" outlineLevel="0" collapsed="false">
      <c r="B87" s="15" t="s">
        <v>14</v>
      </c>
      <c r="C87" s="15"/>
      <c r="D87" s="16" t="n">
        <v>9280</v>
      </c>
      <c r="E87" s="16" t="n">
        <v>9280</v>
      </c>
      <c r="F87" s="13" t="n">
        <f aca="false">E87/D87*100</f>
        <v>100</v>
      </c>
      <c r="G87" s="15"/>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row>
    <row r="88" s="20" customFormat="true" ht="26.25" hidden="false" customHeight="true" outlineLevel="0" collapsed="false">
      <c r="A88" s="1"/>
      <c r="B88" s="27" t="n">
        <v>17</v>
      </c>
      <c r="C88" s="19" t="s">
        <v>52</v>
      </c>
      <c r="D88" s="19"/>
      <c r="E88" s="19"/>
      <c r="F88" s="19"/>
      <c r="G88" s="19"/>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row>
    <row r="89" s="21" customFormat="true" ht="52.05" hidden="false" customHeight="true" outlineLevel="0" collapsed="false">
      <c r="B89" s="12" t="s">
        <v>11</v>
      </c>
      <c r="C89" s="12"/>
      <c r="D89" s="9" t="n">
        <f aca="false">D90</f>
        <v>140</v>
      </c>
      <c r="E89" s="9" t="n">
        <f aca="false">E90</f>
        <v>140</v>
      </c>
      <c r="F89" s="32" t="n">
        <f aca="false">E89/D89*100</f>
        <v>100</v>
      </c>
      <c r="G89" s="15" t="s">
        <v>53</v>
      </c>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row>
    <row r="90" customFormat="false" ht="45.45" hidden="false" customHeight="true" outlineLevel="0" collapsed="false">
      <c r="B90" s="15" t="s">
        <v>15</v>
      </c>
      <c r="C90" s="15"/>
      <c r="D90" s="16" t="n">
        <v>140</v>
      </c>
      <c r="E90" s="16" t="n">
        <v>140</v>
      </c>
      <c r="F90" s="33" t="n">
        <f aca="false">E90/D90*100</f>
        <v>100</v>
      </c>
      <c r="G90" s="15"/>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row>
    <row r="91" s="20" customFormat="true" ht="22.5" hidden="false" customHeight="true" outlineLevel="0" collapsed="false">
      <c r="A91" s="1"/>
      <c r="B91" s="27" t="n">
        <v>18</v>
      </c>
      <c r="C91" s="19" t="s">
        <v>54</v>
      </c>
      <c r="D91" s="19"/>
      <c r="E91" s="19"/>
      <c r="F91" s="19"/>
      <c r="G91" s="19"/>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row>
    <row r="92" s="21" customFormat="true" ht="35.25" hidden="false" customHeight="true" outlineLevel="0" collapsed="false">
      <c r="B92" s="12" t="s">
        <v>11</v>
      </c>
      <c r="C92" s="12"/>
      <c r="D92" s="9" t="n">
        <f aca="false">D93+D94+D95</f>
        <v>236430.2</v>
      </c>
      <c r="E92" s="9" t="n">
        <f aca="false">E93+E94+E95</f>
        <v>236327.8</v>
      </c>
      <c r="F92" s="9" t="n">
        <f aca="false">E92/D92*100</f>
        <v>99.956689120087</v>
      </c>
      <c r="G92" s="15" t="s">
        <v>55</v>
      </c>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row>
    <row r="93" s="21" customFormat="true" ht="35.95" hidden="false" customHeight="true" outlineLevel="0" collapsed="false">
      <c r="B93" s="15" t="s">
        <v>13</v>
      </c>
      <c r="C93" s="15"/>
      <c r="D93" s="16" t="n">
        <v>15631.5</v>
      </c>
      <c r="E93" s="16" t="n">
        <v>15631.5</v>
      </c>
      <c r="F93" s="16" t="n">
        <f aca="false">E93/D93*100</f>
        <v>100</v>
      </c>
      <c r="G93" s="15"/>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row>
    <row r="94" s="21" customFormat="true" ht="33.75" hidden="false" customHeight="true" outlineLevel="0" collapsed="false">
      <c r="B94" s="15" t="s">
        <v>14</v>
      </c>
      <c r="C94" s="15"/>
      <c r="D94" s="16" t="n">
        <v>1575.9</v>
      </c>
      <c r="E94" s="16" t="n">
        <v>1533</v>
      </c>
      <c r="F94" s="16" t="n">
        <f aca="false">E94/D94*100</f>
        <v>97.2777460498763</v>
      </c>
      <c r="G94" s="15"/>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row>
    <row r="95" s="21" customFormat="true" ht="42" hidden="false" customHeight="true" outlineLevel="0" collapsed="false">
      <c r="B95" s="15" t="s">
        <v>15</v>
      </c>
      <c r="C95" s="15"/>
      <c r="D95" s="16" t="n">
        <v>219222.8</v>
      </c>
      <c r="E95" s="16" t="n">
        <v>219163.3</v>
      </c>
      <c r="F95" s="16" t="n">
        <f aca="false">E95/D95*100</f>
        <v>99.9728586625114</v>
      </c>
      <c r="G95" s="15"/>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row>
    <row r="96" customFormat="false" ht="26.25" hidden="false" customHeight="true" outlineLevel="0" collapsed="false">
      <c r="B96" s="27" t="n">
        <v>19</v>
      </c>
      <c r="C96" s="19" t="s">
        <v>56</v>
      </c>
      <c r="D96" s="19"/>
      <c r="E96" s="19"/>
      <c r="F96" s="19"/>
      <c r="G96" s="19"/>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row>
    <row r="97" customFormat="false" ht="89.95" hidden="false" customHeight="true" outlineLevel="0" collapsed="false">
      <c r="B97" s="12" t="s">
        <v>46</v>
      </c>
      <c r="C97" s="12"/>
      <c r="D97" s="9" t="n">
        <f aca="false">SUM(D98:D99)</f>
        <v>1130.7</v>
      </c>
      <c r="E97" s="9" t="n">
        <f aca="false">SUM(E98:E99)</f>
        <v>1130.7</v>
      </c>
      <c r="F97" s="34" t="n">
        <f aca="false">E97/D97*100</f>
        <v>100</v>
      </c>
      <c r="G97" s="15" t="s">
        <v>57</v>
      </c>
    </row>
    <row r="98" customFormat="false" ht="89.95" hidden="false" customHeight="true" outlineLevel="0" collapsed="false">
      <c r="B98" s="15" t="s">
        <v>15</v>
      </c>
      <c r="C98" s="15"/>
      <c r="D98" s="16" t="n">
        <v>1030.7</v>
      </c>
      <c r="E98" s="16" t="n">
        <v>1030.7</v>
      </c>
      <c r="F98" s="13" t="n">
        <f aca="false">E98/D98*100</f>
        <v>100</v>
      </c>
      <c r="G98" s="15"/>
    </row>
    <row r="99" customFormat="false" ht="89.95" hidden="false" customHeight="true" outlineLevel="0" collapsed="false">
      <c r="B99" s="15" t="s">
        <v>14</v>
      </c>
      <c r="C99" s="15"/>
      <c r="D99" s="13" t="n">
        <v>100</v>
      </c>
      <c r="E99" s="13" t="n">
        <v>100</v>
      </c>
      <c r="F99" s="13" t="n">
        <f aca="false">E99/D99*100</f>
        <v>100</v>
      </c>
      <c r="G99" s="15"/>
    </row>
    <row r="100" customFormat="false" ht="54.75" hidden="false" customHeight="true" outlineLevel="0" collapsed="false">
      <c r="B100" s="35"/>
      <c r="C100" s="35"/>
      <c r="D100" s="36"/>
      <c r="E100" s="36"/>
      <c r="F100" s="37"/>
      <c r="G100" s="38"/>
    </row>
    <row r="101" customFormat="false" ht="51.75" hidden="false" customHeight="true" outlineLevel="0" collapsed="false"/>
  </sheetData>
  <mergeCells count="119">
    <mergeCell ref="B2:G2"/>
    <mergeCell ref="B3:B4"/>
    <mergeCell ref="C3:C4"/>
    <mergeCell ref="G3:G4"/>
    <mergeCell ref="D4:E4"/>
    <mergeCell ref="B6:G6"/>
    <mergeCell ref="B7:C7"/>
    <mergeCell ref="G7:G11"/>
    <mergeCell ref="B8:C8"/>
    <mergeCell ref="B9:C9"/>
    <mergeCell ref="B10:C10"/>
    <mergeCell ref="B11:C11"/>
    <mergeCell ref="B12:C12"/>
    <mergeCell ref="C13:G13"/>
    <mergeCell ref="B14:C14"/>
    <mergeCell ref="G14:G18"/>
    <mergeCell ref="B15:C15"/>
    <mergeCell ref="B16:C16"/>
    <mergeCell ref="B17:C17"/>
    <mergeCell ref="B18:C18"/>
    <mergeCell ref="C19:G19"/>
    <mergeCell ref="B20:C20"/>
    <mergeCell ref="G20:G23"/>
    <mergeCell ref="B21:C21"/>
    <mergeCell ref="B22:C22"/>
    <mergeCell ref="B23:C23"/>
    <mergeCell ref="C24:G24"/>
    <mergeCell ref="B25:C25"/>
    <mergeCell ref="G25:G30"/>
    <mergeCell ref="B26:C26"/>
    <mergeCell ref="B27:C27"/>
    <mergeCell ref="B28:C28"/>
    <mergeCell ref="B29:C29"/>
    <mergeCell ref="B30:C30"/>
    <mergeCell ref="C31:G31"/>
    <mergeCell ref="B32:C32"/>
    <mergeCell ref="G32:G36"/>
    <mergeCell ref="B33:C33"/>
    <mergeCell ref="B34:C34"/>
    <mergeCell ref="B35:C35"/>
    <mergeCell ref="B36:C36"/>
    <mergeCell ref="C37:G37"/>
    <mergeCell ref="B38:C38"/>
    <mergeCell ref="G38:G39"/>
    <mergeCell ref="B39:C39"/>
    <mergeCell ref="C40:G40"/>
    <mergeCell ref="B41:C41"/>
    <mergeCell ref="G41:G44"/>
    <mergeCell ref="B42:C42"/>
    <mergeCell ref="B43:C43"/>
    <mergeCell ref="B44:C44"/>
    <mergeCell ref="C45:G45"/>
    <mergeCell ref="B46:C46"/>
    <mergeCell ref="G46:G49"/>
    <mergeCell ref="B47:C47"/>
    <mergeCell ref="B48:C48"/>
    <mergeCell ref="B49:C49"/>
    <mergeCell ref="C50:G50"/>
    <mergeCell ref="B51:C51"/>
    <mergeCell ref="G51:G54"/>
    <mergeCell ref="B52:C52"/>
    <mergeCell ref="B53:C53"/>
    <mergeCell ref="B54:C54"/>
    <mergeCell ref="C55:G55"/>
    <mergeCell ref="B56:C56"/>
    <mergeCell ref="G56:G59"/>
    <mergeCell ref="B57:C57"/>
    <mergeCell ref="B58:C58"/>
    <mergeCell ref="B59:C59"/>
    <mergeCell ref="C60:G60"/>
    <mergeCell ref="B61:C61"/>
    <mergeCell ref="G61:G64"/>
    <mergeCell ref="B62:C62"/>
    <mergeCell ref="B63:C63"/>
    <mergeCell ref="B64:C64"/>
    <mergeCell ref="C65:G65"/>
    <mergeCell ref="B66:C66"/>
    <mergeCell ref="G66:G68"/>
    <mergeCell ref="B67:C67"/>
    <mergeCell ref="B68:C68"/>
    <mergeCell ref="C69:G69"/>
    <mergeCell ref="B70:C70"/>
    <mergeCell ref="G70:G73"/>
    <mergeCell ref="B71:C71"/>
    <mergeCell ref="B72:C72"/>
    <mergeCell ref="B73:C73"/>
    <mergeCell ref="C74:G74"/>
    <mergeCell ref="B75:C75"/>
    <mergeCell ref="G75:G76"/>
    <mergeCell ref="B76:C76"/>
    <mergeCell ref="C77:G77"/>
    <mergeCell ref="B78:C78"/>
    <mergeCell ref="G78:G80"/>
    <mergeCell ref="B79:C79"/>
    <mergeCell ref="B80:C80"/>
    <mergeCell ref="C81:G81"/>
    <mergeCell ref="B82:C82"/>
    <mergeCell ref="G82:G83"/>
    <mergeCell ref="B83:C83"/>
    <mergeCell ref="C84:G84"/>
    <mergeCell ref="B85:C85"/>
    <mergeCell ref="G85:G87"/>
    <mergeCell ref="B86:C86"/>
    <mergeCell ref="B87:C87"/>
    <mergeCell ref="C88:G88"/>
    <mergeCell ref="B89:C89"/>
    <mergeCell ref="G89:G90"/>
    <mergeCell ref="B90:C90"/>
    <mergeCell ref="C91:G91"/>
    <mergeCell ref="B92:C92"/>
    <mergeCell ref="G92:G95"/>
    <mergeCell ref="B93:C93"/>
    <mergeCell ref="B94:C94"/>
    <mergeCell ref="B95:C95"/>
    <mergeCell ref="C96:G96"/>
    <mergeCell ref="B97:C97"/>
    <mergeCell ref="G97:G99"/>
    <mergeCell ref="B98:C98"/>
    <mergeCell ref="B99:C99"/>
  </mergeCells>
  <printOptions headings="false" gridLines="false" gridLinesSet="true" horizontalCentered="false" verticalCentered="false"/>
  <pageMargins left="0.196527777777778" right="0.196527777777778" top="0.39375" bottom="0.39375" header="0.511811023622047" footer="0.511811023622047"/>
  <pageSetup paperSize="9" scale="100" fitToWidth="1" fitToHeight="6" pageOrder="downThenOver" orientation="landscape" blackAndWhite="false" draft="false" cellComments="none" horizontalDpi="300" verticalDpi="300" copies="1"/>
  <headerFooter differentFirst="false" differentOddEven="false">
    <oddHeader/>
    <oddFooter/>
  </headerFooter>
  <rowBreaks count="2" manualBreakCount="2">
    <brk id="30" man="true" max="16383" min="0"/>
    <brk id="49" man="true" max="16383" min="0"/>
  </rowBreaks>
</worksheet>
</file>

<file path=docProps/app.xml><?xml version="1.0" encoding="utf-8"?>
<Properties xmlns="http://schemas.openxmlformats.org/officeDocument/2006/extended-properties" xmlns:vt="http://schemas.openxmlformats.org/officeDocument/2006/docPropsVTypes">
  <Template/>
  <TotalTime>44814</TotalTime>
  <Application>LibreOffice/7.5.6.2$Linux_X86_64 LibreOffice_project/50$Build-2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29econ</dc:creator>
  <dc:description/>
  <dc:language>ru-RU</dc:language>
  <cp:lastModifiedBy/>
  <dcterms:modified xsi:type="dcterms:W3CDTF">2026-06-02T14:19:42Z</dcterms:modified>
  <cp:revision>250</cp:revision>
  <dc:subject/>
  <dc:title/>
</cp:coreProperties>
</file>

<file path=docProps/custom.xml><?xml version="1.0" encoding="utf-8"?>
<Properties xmlns="http://schemas.openxmlformats.org/officeDocument/2006/custom-properties" xmlns:vt="http://schemas.openxmlformats.org/officeDocument/2006/docPropsVTypes"/>
</file>